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mhalghat-my.sharepoint.com/personal/accounting_nemh_org_sa/Documents/مستندات عام 2024 م/"/>
    </mc:Choice>
  </mc:AlternateContent>
  <xr:revisionPtr revIDLastSave="46" documentId="8_{DBD6A34B-0300-4690-BB21-40B3E3341EAF}" xr6:coauthVersionLast="47" xr6:coauthVersionMax="47" xr10:uidLastSave="{EA68759B-5FA5-4EB5-A13A-0987BD5DAE2C}"/>
  <bookViews>
    <workbookView minimized="1" xWindow="3780" yWindow="3780" windowWidth="10340" windowHeight="4760" activeTab="2" xr2:uid="{8A27707F-C93A-4F42-8827-4B8123255409}"/>
  </bookViews>
  <sheets>
    <sheet name="موازنة مصاريف البرامج 2024م" sheetId="1" r:id="rId1"/>
    <sheet name="موازنة المصروفات2024 " sheetId="2" r:id="rId2"/>
    <sheet name="موازنة التبرعات و الايرادات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3" l="1"/>
  <c r="P31" i="3"/>
  <c r="P32" i="3"/>
  <c r="P10" i="3"/>
  <c r="P11" i="3"/>
  <c r="P7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P29" i="3"/>
  <c r="O28" i="3"/>
  <c r="N28" i="3"/>
  <c r="M28" i="3"/>
  <c r="L28" i="3"/>
  <c r="K28" i="3"/>
  <c r="J28" i="3"/>
  <c r="I28" i="3"/>
  <c r="H28" i="3"/>
  <c r="G28" i="3"/>
  <c r="F28" i="3"/>
  <c r="E28" i="3"/>
  <c r="D28" i="3"/>
  <c r="P26" i="3"/>
  <c r="P25" i="3"/>
  <c r="P24" i="3"/>
  <c r="P28" i="3" s="1"/>
  <c r="P23" i="3"/>
  <c r="O19" i="3"/>
  <c r="N19" i="3"/>
  <c r="M19" i="3"/>
  <c r="L19" i="3"/>
  <c r="K19" i="3"/>
  <c r="J19" i="3"/>
  <c r="I19" i="3"/>
  <c r="H19" i="3"/>
  <c r="G19" i="3"/>
  <c r="F19" i="3"/>
  <c r="E19" i="3"/>
  <c r="D19" i="3"/>
  <c r="P17" i="3"/>
  <c r="P16" i="3"/>
  <c r="P19" i="3" s="1"/>
  <c r="P15" i="3"/>
  <c r="O14" i="3"/>
  <c r="N14" i="3"/>
  <c r="M14" i="3"/>
  <c r="L14" i="3"/>
  <c r="K14" i="3"/>
  <c r="J14" i="3"/>
  <c r="I14" i="3"/>
  <c r="H14" i="3"/>
  <c r="G14" i="3"/>
  <c r="F14" i="3"/>
  <c r="E14" i="3"/>
  <c r="D14" i="3"/>
  <c r="P13" i="3"/>
  <c r="P12" i="3"/>
  <c r="P9" i="3"/>
  <c r="P8" i="3"/>
  <c r="P14" i="3" s="1"/>
  <c r="P11" i="2"/>
  <c r="P18" i="2"/>
  <c r="P25" i="2"/>
  <c r="P35" i="2"/>
  <c r="P43" i="2"/>
  <c r="P38" i="2"/>
  <c r="P32" i="2"/>
  <c r="P9" i="2"/>
  <c r="P7" i="2"/>
  <c r="P21" i="3" l="1"/>
  <c r="D21" i="3"/>
  <c r="E21" i="3"/>
  <c r="F21" i="3"/>
  <c r="G21" i="3"/>
  <c r="H21" i="3"/>
  <c r="I21" i="3"/>
  <c r="J21" i="3"/>
  <c r="K21" i="3"/>
  <c r="L21" i="3"/>
  <c r="M21" i="3"/>
  <c r="N21" i="3"/>
  <c r="O21" i="3"/>
  <c r="D36" i="3"/>
  <c r="D38" i="3" s="1"/>
  <c r="E36" i="3"/>
  <c r="E38" i="3" s="1"/>
  <c r="F36" i="3"/>
  <c r="F38" i="3" s="1"/>
  <c r="G36" i="3"/>
  <c r="G38" i="3" s="1"/>
  <c r="H36" i="3"/>
  <c r="H38" i="3" s="1"/>
  <c r="I36" i="3"/>
  <c r="I38" i="3" s="1"/>
  <c r="J36" i="3"/>
  <c r="J38" i="3" s="1"/>
  <c r="K36" i="3"/>
  <c r="K38" i="3" s="1"/>
  <c r="L36" i="3"/>
  <c r="L38" i="3" s="1"/>
  <c r="M36" i="3"/>
  <c r="M38" i="3" s="1"/>
  <c r="N36" i="3"/>
  <c r="N38" i="3" s="1"/>
  <c r="O36" i="3"/>
  <c r="O38" i="3" s="1"/>
  <c r="P36" i="3"/>
  <c r="P38" i="3" s="1"/>
  <c r="O43" i="2"/>
  <c r="N43" i="2"/>
  <c r="M43" i="2"/>
  <c r="L43" i="2"/>
  <c r="K43" i="2"/>
  <c r="J43" i="2"/>
  <c r="I43" i="2"/>
  <c r="H43" i="2"/>
  <c r="G43" i="2"/>
  <c r="F43" i="2"/>
  <c r="E43" i="2"/>
  <c r="D43" i="2"/>
  <c r="P42" i="2"/>
  <c r="P41" i="2"/>
  <c r="P40" i="2"/>
  <c r="P39" i="2"/>
  <c r="P37" i="2"/>
  <c r="P36" i="2"/>
  <c r="O35" i="2"/>
  <c r="N35" i="2"/>
  <c r="M35" i="2"/>
  <c r="L35" i="2"/>
  <c r="K35" i="2"/>
  <c r="J35" i="2"/>
  <c r="I35" i="2"/>
  <c r="H35" i="2"/>
  <c r="G35" i="2"/>
  <c r="F35" i="2"/>
  <c r="E35" i="2"/>
  <c r="D35" i="2"/>
  <c r="P34" i="2"/>
  <c r="P33" i="2"/>
  <c r="P31" i="2"/>
  <c r="P30" i="2"/>
  <c r="P29" i="2"/>
  <c r="P28" i="2"/>
  <c r="P27" i="2"/>
  <c r="O25" i="2"/>
  <c r="N25" i="2"/>
  <c r="M25" i="2"/>
  <c r="L25" i="2"/>
  <c r="K25" i="2"/>
  <c r="J25" i="2"/>
  <c r="I25" i="2"/>
  <c r="H25" i="2"/>
  <c r="G25" i="2"/>
  <c r="F25" i="2"/>
  <c r="E25" i="2"/>
  <c r="D25" i="2"/>
  <c r="P24" i="2"/>
  <c r="P23" i="2"/>
  <c r="P22" i="2"/>
  <c r="P21" i="2"/>
  <c r="P20" i="2"/>
  <c r="O18" i="2"/>
  <c r="O46" i="2" s="1"/>
  <c r="N18" i="2"/>
  <c r="N46" i="2" s="1"/>
  <c r="M18" i="2"/>
  <c r="M46" i="2" s="1"/>
  <c r="L18" i="2"/>
  <c r="L46" i="2" s="1"/>
  <c r="K18" i="2"/>
  <c r="K46" i="2" s="1"/>
  <c r="J18" i="2"/>
  <c r="J46" i="2" s="1"/>
  <c r="I18" i="2"/>
  <c r="I46" i="2" s="1"/>
  <c r="H18" i="2"/>
  <c r="H46" i="2" s="1"/>
  <c r="G18" i="2"/>
  <c r="G46" i="2" s="1"/>
  <c r="F18" i="2"/>
  <c r="F46" i="2" s="1"/>
  <c r="E18" i="2"/>
  <c r="E46" i="2" s="1"/>
  <c r="D18" i="2"/>
  <c r="D46" i="2" s="1"/>
  <c r="P17" i="2"/>
  <c r="P16" i="2"/>
  <c r="P15" i="2"/>
  <c r="P14" i="2"/>
  <c r="P13" i="2"/>
  <c r="P12" i="2"/>
  <c r="P46" i="2" s="1"/>
  <c r="O11" i="2"/>
  <c r="N11" i="2"/>
  <c r="M11" i="2"/>
  <c r="L11" i="2"/>
  <c r="K11" i="2"/>
  <c r="J11" i="2"/>
  <c r="I11" i="2"/>
  <c r="H11" i="2"/>
  <c r="G11" i="2"/>
  <c r="F11" i="2"/>
  <c r="E11" i="2"/>
  <c r="D11" i="2"/>
  <c r="P10" i="2"/>
  <c r="P8" i="2"/>
  <c r="P6" i="2"/>
  <c r="G22" i="1"/>
  <c r="T21" i="1"/>
  <c r="P21" i="1"/>
  <c r="O21" i="1"/>
  <c r="N21" i="1"/>
  <c r="M21" i="1"/>
  <c r="L21" i="1"/>
  <c r="K21" i="1"/>
  <c r="J21" i="1"/>
  <c r="I21" i="1"/>
  <c r="S20" i="1"/>
  <c r="R19" i="1"/>
  <c r="Q17" i="1"/>
  <c r="O16" i="1"/>
  <c r="N16" i="1"/>
  <c r="P15" i="1"/>
  <c r="O15" i="1"/>
  <c r="N15" i="1"/>
  <c r="M15" i="1"/>
  <c r="L15" i="1"/>
  <c r="K15" i="1"/>
  <c r="J15" i="1"/>
  <c r="I15" i="1"/>
  <c r="L13" i="1"/>
  <c r="K13" i="1"/>
  <c r="K12" i="1"/>
  <c r="K11" i="1"/>
  <c r="J10" i="1"/>
  <c r="P8" i="1"/>
  <c r="O8" i="1"/>
  <c r="N8" i="1"/>
  <c r="M8" i="1"/>
  <c r="L8" i="1"/>
  <c r="K8" i="1"/>
  <c r="J8" i="1"/>
  <c r="I8" i="1"/>
  <c r="P7" i="1"/>
  <c r="O7" i="1"/>
  <c r="N7" i="1"/>
  <c r="M7" i="1"/>
  <c r="L7" i="1"/>
  <c r="K7" i="1"/>
  <c r="J7" i="1"/>
  <c r="I7" i="1"/>
  <c r="P6" i="1"/>
  <c r="O6" i="1"/>
  <c r="N6" i="1"/>
  <c r="M6" i="1"/>
  <c r="L6" i="1"/>
  <c r="K6" i="1"/>
  <c r="J6" i="1"/>
  <c r="I6" i="1"/>
</calcChain>
</file>

<file path=xl/sharedStrings.xml><?xml version="1.0" encoding="utf-8"?>
<sst xmlns="http://schemas.openxmlformats.org/spreadsheetml/2006/main" count="145" uniqueCount="116">
  <si>
    <t xml:space="preserve">توزيع التكلفة  على  مراكز التكلفة </t>
  </si>
  <si>
    <t xml:space="preserve">إجمالي التكلفة </t>
  </si>
  <si>
    <t>تاريخ التنفيذ</t>
  </si>
  <si>
    <t>المصروفات</t>
  </si>
  <si>
    <t xml:space="preserve">مراكز الإدارة </t>
  </si>
  <si>
    <t>مراكز النشاط</t>
  </si>
  <si>
    <t>مراكز جمع الاموال</t>
  </si>
  <si>
    <t xml:space="preserve">مراكز الاستدامة المالية </t>
  </si>
  <si>
    <t>مراكز الحوكمة</t>
  </si>
  <si>
    <t>يناير</t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</si>
  <si>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</si>
  <si>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</si>
  <si>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</si>
  <si>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</si>
  <si>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</si>
  <si>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</si>
  <si>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</si>
  <si>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</si>
  <si>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</si>
  <si>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</si>
  <si>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</si>
  <si>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لتدوم</t>
  </si>
  <si>
    <t>اكرمها</t>
  </si>
  <si>
    <t>بلا هدر</t>
  </si>
  <si>
    <t xml:space="preserve">يوم التأسيس </t>
  </si>
  <si>
    <t>كمّلها</t>
  </si>
  <si>
    <t>يوم المسؤولية الاجتماعية</t>
  </si>
  <si>
    <t>إفطار صائم</t>
  </si>
  <si>
    <t>اليوم العالمي لمحاربة المجاعة</t>
  </si>
  <si>
    <t xml:space="preserve">ثلث الاضحية </t>
  </si>
  <si>
    <t xml:space="preserve">سقيا الماء </t>
  </si>
  <si>
    <t xml:space="preserve">سلال غذائية </t>
  </si>
  <si>
    <t xml:space="preserve">اليوم العالمي للتطوع </t>
  </si>
  <si>
    <t xml:space="preserve">إجمالي المصاريف </t>
  </si>
  <si>
    <t xml:space="preserve">التغير خلال العام </t>
  </si>
  <si>
    <t xml:space="preserve">رصيد صافي الاصول أول العام </t>
  </si>
  <si>
    <t xml:space="preserve">التغير نهاية العام </t>
  </si>
  <si>
    <t xml:space="preserve">الموازنة التقديرية للبرامج و الانشطة لعام 2024 م </t>
  </si>
  <si>
    <t>البـــــــــــــند</t>
  </si>
  <si>
    <t>الايضاح</t>
  </si>
  <si>
    <t xml:space="preserve">شهر </t>
  </si>
  <si>
    <t>شهر</t>
  </si>
  <si>
    <t>الإجمالي</t>
  </si>
  <si>
    <t xml:space="preserve">الرواتب و الأجور  الأساسية </t>
  </si>
  <si>
    <t xml:space="preserve">تأمينات اجتماعيه </t>
  </si>
  <si>
    <t xml:space="preserve">تعويضات نهاية الخدمة </t>
  </si>
  <si>
    <t xml:space="preserve">التأمين الطبي </t>
  </si>
  <si>
    <t xml:space="preserve">اجمالي تكاليف العاملين / الموظفين </t>
  </si>
  <si>
    <t>مستلزمات مكتبية</t>
  </si>
  <si>
    <t xml:space="preserve">مستلزمات أنظمة المعلومات </t>
  </si>
  <si>
    <t xml:space="preserve">الوقود والمحروقات </t>
  </si>
  <si>
    <t xml:space="preserve">مطبوعات </t>
  </si>
  <si>
    <t>مواد التنظيف</t>
  </si>
  <si>
    <t xml:space="preserve">مستلزمات المطبخ </t>
  </si>
  <si>
    <t>اجمالي المستهلكات</t>
  </si>
  <si>
    <t xml:space="preserve">صيانة وإصلاح -المباني </t>
  </si>
  <si>
    <t>تحسينات مباني مستأجرة</t>
  </si>
  <si>
    <t xml:space="preserve">صيانة وإصلاح - الات ومعدات </t>
  </si>
  <si>
    <t>صيانة وإصلاح - السيارات</t>
  </si>
  <si>
    <t>صيانة وإصلاح - عدد وأدوات</t>
  </si>
  <si>
    <t>اجمالي الصيانة</t>
  </si>
  <si>
    <t>الكهرباء</t>
  </si>
  <si>
    <t>المياه ومصاريف الصرف الصحي</t>
  </si>
  <si>
    <t>الهاتف والفاكس والإنترنت</t>
  </si>
  <si>
    <t>مصاريف الضيافة</t>
  </si>
  <si>
    <t>اجمالي المنافع والخدمات</t>
  </si>
  <si>
    <t>مصاريف التدريب و التأهيل</t>
  </si>
  <si>
    <t xml:space="preserve">مصاريف الدعاية و الإعلان </t>
  </si>
  <si>
    <t xml:space="preserve">مصاريف اشتراكات و تصديقات </t>
  </si>
  <si>
    <t>مصاريف بنكية وعمولات</t>
  </si>
  <si>
    <t xml:space="preserve">سفريات عمل - داخلية </t>
  </si>
  <si>
    <t>مصاريف غرامات  مخالفات</t>
  </si>
  <si>
    <t xml:space="preserve">اجمالي المصروفات الأخرى </t>
  </si>
  <si>
    <t>الإجمـــــــــــالي</t>
  </si>
  <si>
    <t xml:space="preserve">التـــقـــــديــــــري لــعـــام 2024 م </t>
  </si>
  <si>
    <t>الموازنة التقديرية لعام 2024 م لجمعية حفظ النعمة بالغاط</t>
  </si>
  <si>
    <t>بدل سكن</t>
  </si>
  <si>
    <t>المنافع و الخدمات و التأمين</t>
  </si>
  <si>
    <t>تكاليف البريد و البرقيات</t>
  </si>
  <si>
    <t>مصاريف مهنية استشارات</t>
  </si>
  <si>
    <t xml:space="preserve">مصاريف الايجارات </t>
  </si>
  <si>
    <t>مصاريف التأمين</t>
  </si>
  <si>
    <t>مصاريف عينات وهدايا</t>
  </si>
  <si>
    <t>اليوم الوطني 2024</t>
  </si>
  <si>
    <t>سلال رمضانية</t>
  </si>
  <si>
    <t xml:space="preserve">اليوم الدولي للتوعية بالفاقد و المهدر من الأغذية </t>
  </si>
  <si>
    <t xml:space="preserve">لا ترميها </t>
  </si>
  <si>
    <t xml:space="preserve">رقم الحساب </t>
  </si>
  <si>
    <t>البيــــــــــــــــــــــان</t>
  </si>
  <si>
    <t xml:space="preserve">التبرعات المقيدة </t>
  </si>
  <si>
    <t xml:space="preserve">الإجمالي </t>
  </si>
  <si>
    <t xml:space="preserve">الإيرادات المقيدة </t>
  </si>
  <si>
    <t xml:space="preserve">إجمالي التبرعات والايرادات المقيدة </t>
  </si>
  <si>
    <t xml:space="preserve">التبرعات والهبات غير المقيدة </t>
  </si>
  <si>
    <t xml:space="preserve">إيرادات غير مقيدة </t>
  </si>
  <si>
    <t xml:space="preserve">إجمالي التبرعات والايرادات غير المقيدة </t>
  </si>
  <si>
    <t xml:space="preserve">إجمــــالي الايرادات   والتبرعات  المتوقعة خلال العام </t>
  </si>
  <si>
    <t>التبرعات والايرادات التقديرية خلال العام 2024 م</t>
  </si>
  <si>
    <t xml:space="preserve">منصة احسان للعمل الخيري - إفطار صائم </t>
  </si>
  <si>
    <t xml:space="preserve">اشتراكات </t>
  </si>
  <si>
    <t xml:space="preserve">مبيعات سلع و خدمات </t>
  </si>
  <si>
    <t>أرباح بيع أصول ثابتة</t>
  </si>
  <si>
    <t>رسوم</t>
  </si>
  <si>
    <t xml:space="preserve">التبرع العام </t>
  </si>
  <si>
    <t>تبرعات و هبات غير مقيدة - عينية</t>
  </si>
  <si>
    <t xml:space="preserve">تبرعات و هبات غير مقيدة - خدمات تطوعية </t>
  </si>
  <si>
    <t>تبرعات تخفيض التزام</t>
  </si>
  <si>
    <t>أرباح استثمارات مخصصة للبرامج و الأنشطة</t>
  </si>
  <si>
    <t>مبيعات سلع و خدمات مخصصة للبرامج و الأنشطة</t>
  </si>
  <si>
    <t xml:space="preserve">رسوم برامج و أنشطة مخصصة </t>
  </si>
  <si>
    <t>تبرعات مقيدة - برامج و أنشطة</t>
  </si>
  <si>
    <t xml:space="preserve">تبرعات مقيدة عينيه - سلال رمضانية </t>
  </si>
  <si>
    <t xml:space="preserve">تبرعات مقيدة عينيه - اليوم العالمي للمياه </t>
  </si>
  <si>
    <t>تبرعات مقيدة عينيه - إفطار صائم</t>
  </si>
  <si>
    <t xml:space="preserve">تبرعات مقيدة - منح حكومي </t>
  </si>
  <si>
    <t xml:space="preserve">  ( تبرعات ، استدامة مالية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</si>
</sst>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_-* #,##0\-;_-* &quot;-&quot;??_-;_-@"/>
  </numFmts>
  <fonts count="31">
    <font>
      <sz val="11"/>
      <color theme="1"/>
      <name val="Arial"/>
      <family val="2"/>
      <charset val="178"/>
      <scheme val="minor"/>
    </font>
    <font>
      <sz val="22"/>
      <color theme="1"/>
      <name val="Arabic Typesetting"/>
      <family val="4"/>
    </font>
    <font>
      <sz val="11"/>
      <color theme="1"/>
      <name val="Arial"/>
      <scheme val="minor"/>
    </font>
    <font>
      <b/>
      <sz val="11"/>
      <color theme="1"/>
      <name val="Arial"/>
    </font>
    <font>
      <sz val="11"/>
      <color theme="1"/>
      <name val="Arial"/>
    </font>
    <font>
      <b/>
      <sz val="10"/>
      <color theme="1"/>
      <name val="Arial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rgb="FFFFFF00"/>
      <name val="Arial"/>
    </font>
    <font>
      <b/>
      <sz val="12"/>
      <color theme="0"/>
      <name val="Arial"/>
    </font>
    <font>
      <sz val="10"/>
      <name val="Mudir MT"/>
      <charset val="178"/>
    </font>
    <font>
      <b/>
      <sz val="10"/>
      <name val="Mudir MT"/>
      <charset val="178"/>
    </font>
    <font>
      <b/>
      <u/>
      <sz val="8"/>
      <name val="Mudir MT"/>
      <charset val="178"/>
    </font>
    <font>
      <b/>
      <sz val="10"/>
      <name val="Arial"/>
      <family val="2"/>
    </font>
    <font>
      <sz val="11"/>
      <name val="Times New Roman"/>
      <family val="1"/>
      <scheme val="major"/>
    </font>
    <font>
      <b/>
      <sz val="10"/>
      <name val="Simplified Arabic"/>
      <family val="1"/>
    </font>
    <font>
      <b/>
      <sz val="8"/>
      <name val="Arial"/>
      <family val="2"/>
    </font>
    <font>
      <sz val="11"/>
      <name val="Times New Roman"/>
      <family val="1"/>
      <charset val="178"/>
    </font>
    <font>
      <b/>
      <sz val="12"/>
      <name val="Arial"/>
      <family val="2"/>
    </font>
    <font>
      <b/>
      <sz val="9"/>
      <name val="Arial"/>
      <family val="2"/>
    </font>
    <font>
      <sz val="10"/>
      <name val="Simplified Arabic"/>
      <family val="1"/>
    </font>
    <font>
      <b/>
      <sz val="18"/>
      <color theme="1"/>
      <name val="Arabic Typesetting"/>
      <family val="4"/>
    </font>
    <font>
      <b/>
      <sz val="6"/>
      <color rgb="FF000000"/>
      <name val="Al-Jazeera-Arabic-Regular"/>
    </font>
    <font>
      <b/>
      <u/>
      <sz val="10"/>
      <name val="Simplified Arabic"/>
      <family val="1"/>
    </font>
    <font>
      <b/>
      <u/>
      <sz val="16"/>
      <name val="Mudir MT"/>
      <charset val="178"/>
    </font>
    <font>
      <sz val="10"/>
      <name val="Arial"/>
      <family val="2"/>
    </font>
    <font>
      <sz val="10"/>
      <name val="Arial"/>
      <family val="2"/>
      <scheme val="minor"/>
    </font>
    <font>
      <sz val="12"/>
      <name val="Times New Roman"/>
      <family val="1"/>
    </font>
    <font>
      <b/>
      <sz val="10"/>
      <color theme="0"/>
      <name val="Arial"/>
      <family val="2"/>
      <scheme val="minor"/>
    </font>
    <font>
      <b/>
      <sz val="8"/>
      <color theme="0"/>
      <name val="Arial"/>
      <family val="2"/>
    </font>
    <font>
      <b/>
      <sz val="10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002060"/>
        <bgColor rgb="FF002060"/>
      </patternFill>
    </fill>
    <fill>
      <patternFill patternType="solid">
        <fgColor rgb="FF595959"/>
        <bgColor rgb="FF595959"/>
      </patternFill>
    </fill>
    <fill>
      <patternFill patternType="solid">
        <fgColor rgb="FF525252"/>
        <bgColor rgb="FF52525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</fills>
  <borders count="57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5" fillId="0" borderId="0"/>
  </cellStyleXfs>
  <cellXfs count="136">
    <xf numFmtId="0" fontId="0" fillId="0" borderId="0" xfId="0"/>
    <xf numFmtId="0" fontId="1" fillId="0" borderId="0" xfId="0" applyFont="1"/>
    <xf numFmtId="0" fontId="3" fillId="0" borderId="1" xfId="1" applyFont="1" applyBorder="1"/>
    <xf numFmtId="164" fontId="4" fillId="0" borderId="0" xfId="1" applyNumberFormat="1" applyFont="1"/>
    <xf numFmtId="0" fontId="3" fillId="0" borderId="6" xfId="1" applyFont="1" applyBorder="1" applyAlignment="1">
      <alignment horizontal="center" vertical="center"/>
    </xf>
    <xf numFmtId="164" fontId="3" fillId="0" borderId="7" xfId="1" applyNumberFormat="1" applyFont="1" applyBorder="1" applyAlignment="1">
      <alignment horizontal="center" vertical="center" wrapText="1"/>
    </xf>
    <xf numFmtId="164" fontId="3" fillId="0" borderId="8" xfId="1" applyNumberFormat="1" applyFont="1" applyBorder="1" applyAlignment="1">
      <alignment horizontal="center" vertical="center" wrapText="1"/>
    </xf>
    <xf numFmtId="164" fontId="3" fillId="0" borderId="9" xfId="1" applyNumberFormat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164" fontId="6" fillId="0" borderId="11" xfId="1" applyNumberFormat="1" applyFont="1" applyBorder="1" applyAlignment="1">
      <alignment horizontal="right" vertical="center" wrapText="1"/>
    </xf>
    <xf numFmtId="164" fontId="4" fillId="0" borderId="11" xfId="1" applyNumberFormat="1" applyFont="1" applyBorder="1" applyAlignment="1">
      <alignment vertical="center" wrapText="1"/>
    </xf>
    <xf numFmtId="164" fontId="4" fillId="0" borderId="12" xfId="1" applyNumberFormat="1" applyFont="1" applyBorder="1" applyAlignment="1">
      <alignment vertical="center" wrapText="1"/>
    </xf>
    <xf numFmtId="164" fontId="4" fillId="0" borderId="13" xfId="1" applyNumberFormat="1" applyFont="1" applyBorder="1" applyAlignment="1">
      <alignment vertical="center" wrapText="1"/>
    </xf>
    <xf numFmtId="164" fontId="4" fillId="0" borderId="14" xfId="1" applyNumberFormat="1" applyFont="1" applyBorder="1"/>
    <xf numFmtId="164" fontId="4" fillId="0" borderId="15" xfId="1" applyNumberFormat="1" applyFont="1" applyBorder="1" applyAlignment="1">
      <alignment horizontal="center"/>
    </xf>
    <xf numFmtId="164" fontId="4" fillId="0" borderId="15" xfId="1" applyNumberFormat="1" applyFont="1" applyBorder="1"/>
    <xf numFmtId="164" fontId="4" fillId="0" borderId="16" xfId="1" applyNumberFormat="1" applyFont="1" applyBorder="1"/>
    <xf numFmtId="164" fontId="7" fillId="0" borderId="11" xfId="1" applyNumberFormat="1" applyFont="1" applyBorder="1" applyAlignment="1">
      <alignment horizontal="right" vertical="center" wrapText="1"/>
    </xf>
    <xf numFmtId="0" fontId="8" fillId="2" borderId="17" xfId="1" applyFont="1" applyFill="1" applyBorder="1" applyAlignment="1">
      <alignment vertical="center"/>
    </xf>
    <xf numFmtId="164" fontId="8" fillId="2" borderId="11" xfId="1" applyNumberFormat="1" applyFont="1" applyFill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center" vertical="center" wrapText="1"/>
    </xf>
    <xf numFmtId="164" fontId="8" fillId="2" borderId="18" xfId="1" applyNumberFormat="1" applyFont="1" applyFill="1" applyBorder="1" applyAlignment="1">
      <alignment vertical="center" wrapText="1"/>
    </xf>
    <xf numFmtId="0" fontId="9" fillId="3" borderId="17" xfId="1" applyFont="1" applyFill="1" applyBorder="1" applyAlignment="1">
      <alignment vertical="center"/>
    </xf>
    <xf numFmtId="164" fontId="9" fillId="3" borderId="11" xfId="1" applyNumberFormat="1" applyFont="1" applyFill="1" applyBorder="1" applyAlignment="1">
      <alignment vertical="center" wrapText="1"/>
    </xf>
    <xf numFmtId="164" fontId="9" fillId="3" borderId="11" xfId="1" applyNumberFormat="1" applyFont="1" applyFill="1" applyBorder="1" applyAlignment="1">
      <alignment horizontal="center" vertical="center" wrapText="1"/>
    </xf>
    <xf numFmtId="164" fontId="4" fillId="0" borderId="0" xfId="1" applyNumberFormat="1" applyFont="1" applyAlignment="1">
      <alignment vertical="center" wrapText="1"/>
    </xf>
    <xf numFmtId="0" fontId="2" fillId="0" borderId="0" xfId="1"/>
    <xf numFmtId="0" fontId="4" fillId="0" borderId="0" xfId="1" applyFont="1" applyAlignment="1">
      <alignment horizontal="center"/>
    </xf>
    <xf numFmtId="0" fontId="9" fillId="4" borderId="17" xfId="1" applyFont="1" applyFill="1" applyBorder="1" applyAlignment="1">
      <alignment vertical="center"/>
    </xf>
    <xf numFmtId="164" fontId="9" fillId="4" borderId="11" xfId="1" applyNumberFormat="1" applyFont="1" applyFill="1" applyBorder="1" applyAlignment="1">
      <alignment vertical="center" wrapText="1"/>
    </xf>
    <xf numFmtId="164" fontId="9" fillId="4" borderId="11" xfId="1" applyNumberFormat="1" applyFont="1" applyFill="1" applyBorder="1" applyAlignment="1">
      <alignment horizontal="center" vertical="center" wrapText="1"/>
    </xf>
    <xf numFmtId="0" fontId="9" fillId="5" borderId="17" xfId="1" applyFont="1" applyFill="1" applyBorder="1" applyAlignment="1">
      <alignment vertical="center"/>
    </xf>
    <xf numFmtId="164" fontId="9" fillId="5" borderId="11" xfId="1" applyNumberFormat="1" applyFont="1" applyFill="1" applyBorder="1" applyAlignment="1">
      <alignment vertical="center" wrapText="1"/>
    </xf>
    <xf numFmtId="164" fontId="9" fillId="5" borderId="1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1" fillId="6" borderId="26" xfId="0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/>
    </xf>
    <xf numFmtId="0" fontId="13" fillId="6" borderId="26" xfId="0" applyFont="1" applyFill="1" applyBorder="1" applyAlignment="1">
      <alignment horizontal="center" vertical="center"/>
    </xf>
    <xf numFmtId="0" fontId="13" fillId="6" borderId="27" xfId="0" applyFont="1" applyFill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5" fillId="7" borderId="28" xfId="0" applyFont="1" applyFill="1" applyBorder="1" applyAlignment="1">
      <alignment horizontal="center" vertical="center" readingOrder="2"/>
    </xf>
    <xf numFmtId="3" fontId="16" fillId="7" borderId="26" xfId="0" applyNumberFormat="1" applyFont="1" applyFill="1" applyBorder="1" applyAlignment="1">
      <alignment horizontal="center" vertical="center"/>
    </xf>
    <xf numFmtId="0" fontId="15" fillId="0" borderId="28" xfId="0" applyFont="1" applyBorder="1" applyAlignment="1">
      <alignment horizontal="center" vertical="center" readingOrder="2"/>
    </xf>
    <xf numFmtId="3" fontId="16" fillId="0" borderId="26" xfId="0" applyNumberFormat="1" applyFont="1" applyBorder="1" applyAlignment="1">
      <alignment horizontal="center" vertical="center"/>
    </xf>
    <xf numFmtId="3" fontId="16" fillId="0" borderId="27" xfId="0" applyNumberFormat="1" applyFont="1" applyBorder="1" applyAlignment="1">
      <alignment horizontal="center" vertical="center"/>
    </xf>
    <xf numFmtId="3" fontId="18" fillId="0" borderId="28" xfId="0" applyNumberFormat="1" applyFont="1" applyBorder="1" applyAlignment="1">
      <alignment horizontal="center" vertical="center"/>
    </xf>
    <xf numFmtId="3" fontId="19" fillId="7" borderId="26" xfId="0" applyNumberFormat="1" applyFont="1" applyFill="1" applyBorder="1" applyAlignment="1">
      <alignment horizontal="center" vertical="center"/>
    </xf>
    <xf numFmtId="0" fontId="20" fillId="0" borderId="26" xfId="0" applyFont="1" applyBorder="1" applyAlignment="1">
      <alignment horizontal="right" vertical="center" readingOrder="2"/>
    </xf>
    <xf numFmtId="0" fontId="20" fillId="0" borderId="29" xfId="0" applyFont="1" applyBorder="1" applyAlignment="1">
      <alignment horizontal="right" vertical="center" readingOrder="2"/>
    </xf>
    <xf numFmtId="0" fontId="13" fillId="6" borderId="33" xfId="0" applyFont="1" applyFill="1" applyBorder="1" applyAlignment="1">
      <alignment horizontal="center" vertical="center"/>
    </xf>
    <xf numFmtId="3" fontId="13" fillId="6" borderId="26" xfId="0" applyNumberFormat="1" applyFont="1" applyFill="1" applyBorder="1" applyAlignment="1">
      <alignment vertical="center"/>
    </xf>
    <xf numFmtId="0" fontId="14" fillId="0" borderId="26" xfId="0" applyFont="1" applyBorder="1" applyAlignment="1">
      <alignment vertical="center"/>
    </xf>
    <xf numFmtId="0" fontId="22" fillId="0" borderId="0" xfId="0" applyFont="1"/>
    <xf numFmtId="164" fontId="4" fillId="0" borderId="13" xfId="1" applyNumberFormat="1" applyFont="1" applyBorder="1" applyAlignment="1">
      <alignment horizontal="center" vertical="center" wrapText="1"/>
    </xf>
    <xf numFmtId="164" fontId="4" fillId="0" borderId="17" xfId="1" applyNumberFormat="1" applyFont="1" applyBorder="1" applyAlignment="1">
      <alignment horizontal="center" vertical="center"/>
    </xf>
    <xf numFmtId="164" fontId="4" fillId="0" borderId="18" xfId="1" applyNumberFormat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11" fillId="6" borderId="28" xfId="0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13" fillId="6" borderId="44" xfId="0" applyFont="1" applyFill="1" applyBorder="1" applyAlignment="1">
      <alignment horizontal="center" vertical="center"/>
    </xf>
    <xf numFmtId="0" fontId="13" fillId="6" borderId="45" xfId="0" applyFont="1" applyFill="1" applyBorder="1" applyAlignment="1">
      <alignment horizontal="center" vertical="center"/>
    </xf>
    <xf numFmtId="0" fontId="11" fillId="6" borderId="46" xfId="0" applyFont="1" applyFill="1" applyBorder="1" applyAlignment="1">
      <alignment vertical="center"/>
    </xf>
    <xf numFmtId="0" fontId="26" fillId="7" borderId="47" xfId="0" applyFont="1" applyFill="1" applyBorder="1" applyAlignment="1">
      <alignment vertical="center"/>
    </xf>
    <xf numFmtId="3" fontId="16" fillId="7" borderId="48" xfId="0" applyNumberFormat="1" applyFont="1" applyFill="1" applyBorder="1" applyAlignment="1">
      <alignment horizontal="center" vertical="center"/>
    </xf>
    <xf numFmtId="3" fontId="16" fillId="7" borderId="49" xfId="0" applyNumberFormat="1" applyFont="1" applyFill="1" applyBorder="1" applyAlignment="1">
      <alignment horizontal="center" vertical="center"/>
    </xf>
    <xf numFmtId="0" fontId="27" fillId="0" borderId="50" xfId="0" applyFont="1" applyBorder="1"/>
    <xf numFmtId="0" fontId="26" fillId="0" borderId="51" xfId="0" applyFont="1" applyBorder="1" applyAlignment="1">
      <alignment vertical="center"/>
    </xf>
    <xf numFmtId="3" fontId="16" fillId="0" borderId="28" xfId="0" applyNumberFormat="1" applyFont="1" applyBorder="1" applyAlignment="1">
      <alignment horizontal="center" vertical="center"/>
    </xf>
    <xf numFmtId="0" fontId="26" fillId="0" borderId="52" xfId="0" applyFont="1" applyBorder="1" applyAlignment="1">
      <alignment vertical="center"/>
    </xf>
    <xf numFmtId="0" fontId="26" fillId="0" borderId="50" xfId="0" applyFont="1" applyBorder="1" applyAlignment="1">
      <alignment vertical="center"/>
    </xf>
    <xf numFmtId="0" fontId="26" fillId="8" borderId="52" xfId="0" applyFont="1" applyFill="1" applyBorder="1" applyAlignment="1">
      <alignment vertical="center"/>
    </xf>
    <xf numFmtId="3" fontId="16" fillId="8" borderId="27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8" fillId="9" borderId="52" xfId="0" applyFont="1" applyFill="1" applyBorder="1" applyAlignment="1">
      <alignment vertical="center"/>
    </xf>
    <xf numFmtId="3" fontId="29" fillId="9" borderId="27" xfId="0" applyNumberFormat="1" applyFont="1" applyFill="1" applyBorder="1" applyAlignment="1">
      <alignment horizontal="center" vertical="center"/>
    </xf>
    <xf numFmtId="3" fontId="16" fillId="0" borderId="27" xfId="2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26" fillId="0" borderId="53" xfId="0" applyFont="1" applyBorder="1" applyAlignment="1">
      <alignment vertical="center"/>
    </xf>
    <xf numFmtId="0" fontId="30" fillId="6" borderId="54" xfId="0" applyFont="1" applyFill="1" applyBorder="1" applyAlignment="1">
      <alignment horizontal="center" vertical="center" wrapText="1"/>
    </xf>
    <xf numFmtId="3" fontId="13" fillId="6" borderId="55" xfId="0" applyNumberFormat="1" applyFont="1" applyFill="1" applyBorder="1" applyAlignment="1">
      <alignment horizontal="center" vertical="center"/>
    </xf>
    <xf numFmtId="3" fontId="16" fillId="7" borderId="56" xfId="0" applyNumberFormat="1" applyFont="1" applyFill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0" borderId="4" xfId="1" applyNumberFormat="1" applyFont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/>
    </xf>
    <xf numFmtId="164" fontId="3" fillId="0" borderId="10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20" fillId="0" borderId="29" xfId="0" applyFont="1" applyBorder="1" applyAlignment="1">
      <alignment horizontal="center" vertical="center" readingOrder="2"/>
    </xf>
    <xf numFmtId="0" fontId="20" fillId="0" borderId="26" xfId="0" applyFont="1" applyBorder="1" applyAlignment="1">
      <alignment horizontal="center" vertical="center" readingOrder="2"/>
    </xf>
    <xf numFmtId="0" fontId="20" fillId="0" borderId="26" xfId="0" applyFont="1" applyBorder="1" applyAlignment="1">
      <alignment horizontal="right" vertical="center" readingOrder="2"/>
    </xf>
    <xf numFmtId="0" fontId="20" fillId="0" borderId="27" xfId="0" applyFont="1" applyBorder="1" applyAlignment="1">
      <alignment horizontal="right" vertical="center" readingOrder="2"/>
    </xf>
    <xf numFmtId="0" fontId="15" fillId="7" borderId="26" xfId="0" applyFont="1" applyFill="1" applyBorder="1" applyAlignment="1">
      <alignment vertical="center" readingOrder="2"/>
    </xf>
    <xf numFmtId="0" fontId="15" fillId="7" borderId="27" xfId="0" applyFont="1" applyFill="1" applyBorder="1" applyAlignment="1">
      <alignment vertical="center" readingOrder="2"/>
    </xf>
    <xf numFmtId="0" fontId="20" fillId="0" borderId="29" xfId="0" applyFont="1" applyBorder="1" applyAlignment="1">
      <alignment horizontal="right" vertical="center" readingOrder="2"/>
    </xf>
    <xf numFmtId="0" fontId="15" fillId="7" borderId="29" xfId="0" applyFont="1" applyFill="1" applyBorder="1" applyAlignment="1">
      <alignment vertical="center" readingOrder="2"/>
    </xf>
    <xf numFmtId="0" fontId="13" fillId="6" borderId="31" xfId="0" applyFont="1" applyFill="1" applyBorder="1" applyAlignment="1">
      <alignment horizontal="center" vertical="center"/>
    </xf>
    <xf numFmtId="0" fontId="13" fillId="6" borderId="32" xfId="0" applyFont="1" applyFill="1" applyBorder="1" applyAlignment="1">
      <alignment horizontal="center" vertical="center"/>
    </xf>
    <xf numFmtId="0" fontId="23" fillId="0" borderId="26" xfId="0" applyFont="1" applyBorder="1" applyAlignment="1">
      <alignment horizontal="center" vertical="center" readingOrder="2"/>
    </xf>
    <xf numFmtId="0" fontId="23" fillId="0" borderId="27" xfId="0" applyFont="1" applyBorder="1" applyAlignment="1">
      <alignment horizontal="center" vertical="center" readingOrder="2"/>
    </xf>
    <xf numFmtId="0" fontId="14" fillId="0" borderId="29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5" fillId="7" borderId="26" xfId="0" applyFont="1" applyFill="1" applyBorder="1" applyAlignment="1">
      <alignment horizontal="right" vertical="center" readingOrder="2"/>
    </xf>
    <xf numFmtId="0" fontId="15" fillId="7" borderId="27" xfId="0" applyFont="1" applyFill="1" applyBorder="1" applyAlignment="1">
      <alignment horizontal="right" vertical="center" readingOrder="2"/>
    </xf>
    <xf numFmtId="0" fontId="17" fillId="0" borderId="29" xfId="0" applyFont="1" applyBorder="1" applyAlignment="1">
      <alignment horizontal="center"/>
    </xf>
    <xf numFmtId="0" fontId="17" fillId="0" borderId="30" xfId="0" applyFont="1" applyBorder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10" fillId="6" borderId="19" xfId="0" applyFont="1" applyFill="1" applyBorder="1" applyAlignment="1">
      <alignment horizontal="center" vertical="center"/>
    </xf>
    <xf numFmtId="0" fontId="10" fillId="6" borderId="20" xfId="0" applyFont="1" applyFill="1" applyBorder="1" applyAlignment="1">
      <alignment horizontal="center" vertical="center"/>
    </xf>
    <xf numFmtId="0" fontId="10" fillId="6" borderId="26" xfId="0" applyFont="1" applyFill="1" applyBorder="1" applyAlignment="1">
      <alignment horizontal="center" vertical="center"/>
    </xf>
    <xf numFmtId="0" fontId="10" fillId="6" borderId="27" xfId="0" applyFont="1" applyFill="1" applyBorder="1" applyAlignment="1">
      <alignment horizontal="center" vertical="center"/>
    </xf>
    <xf numFmtId="0" fontId="11" fillId="6" borderId="21" xfId="0" applyFont="1" applyFill="1" applyBorder="1" applyAlignment="1">
      <alignment horizontal="center" vertical="center"/>
    </xf>
    <xf numFmtId="0" fontId="11" fillId="6" borderId="28" xfId="0" applyFont="1" applyFill="1" applyBorder="1" applyAlignment="1">
      <alignment horizontal="center" vertical="center"/>
    </xf>
    <xf numFmtId="0" fontId="12" fillId="6" borderId="22" xfId="0" applyFont="1" applyFill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/>
    </xf>
    <xf numFmtId="0" fontId="12" fillId="6" borderId="24" xfId="0" applyFont="1" applyFill="1" applyBorder="1" applyAlignment="1">
      <alignment horizontal="center" vertical="center"/>
    </xf>
    <xf numFmtId="0" fontId="12" fillId="6" borderId="25" xfId="0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0" fillId="6" borderId="35" xfId="0" applyFont="1" applyFill="1" applyBorder="1" applyAlignment="1">
      <alignment horizontal="center" vertical="center"/>
    </xf>
    <xf numFmtId="0" fontId="10" fillId="6" borderId="40" xfId="0" applyFont="1" applyFill="1" applyBorder="1" applyAlignment="1">
      <alignment horizontal="center" vertical="center"/>
    </xf>
    <xf numFmtId="0" fontId="10" fillId="6" borderId="42" xfId="0" applyFont="1" applyFill="1" applyBorder="1" applyAlignment="1">
      <alignment horizontal="center" vertical="center"/>
    </xf>
    <xf numFmtId="0" fontId="10" fillId="6" borderId="36" xfId="0" applyFont="1" applyFill="1" applyBorder="1" applyAlignment="1">
      <alignment horizontal="center" vertical="center"/>
    </xf>
    <xf numFmtId="0" fontId="10" fillId="6" borderId="41" xfId="0" applyFont="1" applyFill="1" applyBorder="1" applyAlignment="1">
      <alignment horizontal="center" vertical="center"/>
    </xf>
    <xf numFmtId="0" fontId="10" fillId="6" borderId="43" xfId="0" applyFont="1" applyFill="1" applyBorder="1" applyAlignment="1">
      <alignment horizontal="center" vertical="center"/>
    </xf>
    <xf numFmtId="0" fontId="12" fillId="6" borderId="37" xfId="0" applyFont="1" applyFill="1" applyBorder="1" applyAlignment="1">
      <alignment horizontal="center" vertical="center"/>
    </xf>
    <xf numFmtId="0" fontId="12" fillId="6" borderId="38" xfId="0" applyFont="1" applyFill="1" applyBorder="1" applyAlignment="1">
      <alignment horizontal="center" vertical="center"/>
    </xf>
    <xf numFmtId="0" fontId="12" fillId="6" borderId="39" xfId="0" applyFont="1" applyFill="1" applyBorder="1" applyAlignment="1">
      <alignment horizontal="center" vertical="center"/>
    </xf>
  </cellXfs>
  <cellStyles count="3">
    <cellStyle name="Normal 2" xfId="2" xr:uid="{CFF7A24B-4322-4EB6-8BF1-E256D231F014}"/>
    <cellStyle name="عادي" xfId="0" builtinId="0"/>
    <cellStyle name="عادي 2" xfId="1" xr:uid="{DA8BAE7E-186E-4A5C-B9A3-6C2D10777A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0E31C-D8D6-4B0A-B9A9-1DCA88186EB3}">
  <dimension ref="A1:T30"/>
  <sheetViews>
    <sheetView rightToLeft="1" topLeftCell="A12" zoomScale="90" zoomScaleNormal="70" workbookViewId="0">
      <selection activeCell="I15" sqref="I15"/>
    </sheetView>
  </sheetViews>
  <sheetFormatPr defaultRowHeight="14"/>
  <cols>
    <col min="1" max="1" width="15.08203125" customWidth="1"/>
    <col min="7" max="7" width="10.83203125" customWidth="1"/>
  </cols>
  <sheetData>
    <row r="1" spans="1:20" ht="32">
      <c r="F1" s="1" t="s">
        <v>37</v>
      </c>
      <c r="G1" s="1"/>
      <c r="H1" s="1"/>
    </row>
    <row r="2" spans="1:20" ht="32">
      <c r="F2" s="1"/>
      <c r="G2" s="1"/>
      <c r="H2" s="1"/>
    </row>
    <row r="3" spans="1:20" ht="14.5" thickBot="1"/>
    <row r="4" spans="1:20" ht="14.5" thickTop="1">
      <c r="A4" s="2"/>
      <c r="B4" s="87" t="s">
        <v>0</v>
      </c>
      <c r="C4" s="88"/>
      <c r="D4" s="88"/>
      <c r="E4" s="88"/>
      <c r="F4" s="89"/>
      <c r="G4" s="90" t="s">
        <v>1</v>
      </c>
      <c r="H4" s="3"/>
      <c r="I4" s="92" t="s">
        <v>2</v>
      </c>
      <c r="J4" s="93"/>
      <c r="K4" s="93"/>
      <c r="L4" s="93"/>
      <c r="M4" s="93"/>
      <c r="N4" s="93"/>
      <c r="O4" s="93"/>
      <c r="P4" s="93"/>
      <c r="Q4" s="93"/>
      <c r="R4" s="93"/>
      <c r="S4" s="93"/>
      <c r="T4" s="94"/>
    </row>
    <row r="5" spans="1:20" ht="42.5" thickBot="1">
      <c r="A5" s="4" t="s">
        <v>3</v>
      </c>
      <c r="B5" s="5" t="s">
        <v>4</v>
      </c>
      <c r="C5" s="6" t="s">
        <v>5</v>
      </c>
      <c r="D5" s="6" t="s">
        <v>6</v>
      </c>
      <c r="E5" s="6" t="s">
        <v>7</v>
      </c>
      <c r="F5" s="7" t="s">
        <v>8</v>
      </c>
      <c r="G5" s="91"/>
      <c r="H5" s="3"/>
      <c r="I5" s="8" t="s">
        <v>9</v>
      </c>
      <c r="J5" s="9" t="s">
        <v>10</v>
      </c>
      <c r="K5" s="9" t="s">
        <v>11</v>
      </c>
      <c r="L5" s="9" t="s">
        <v>12</v>
      </c>
      <c r="M5" s="9" t="s">
        <v>13</v>
      </c>
      <c r="N5" s="9" t="s">
        <v>14</v>
      </c>
      <c r="O5" s="9" t="s">
        <v>15</v>
      </c>
      <c r="P5" s="9" t="s">
        <v>16</v>
      </c>
      <c r="Q5" s="9" t="s">
        <v>17</v>
      </c>
      <c r="R5" s="9" t="s">
        <v>18</v>
      </c>
      <c r="S5" s="9" t="s">
        <v>19</v>
      </c>
      <c r="T5" s="10" t="s">
        <v>20</v>
      </c>
    </row>
    <row r="6" spans="1:20" ht="14.5" thickTop="1">
      <c r="A6" s="11" t="s">
        <v>21</v>
      </c>
      <c r="B6" s="12">
        <v>0</v>
      </c>
      <c r="C6" s="13"/>
      <c r="D6" s="13">
        <v>0</v>
      </c>
      <c r="E6" s="13">
        <v>0</v>
      </c>
      <c r="F6" s="14">
        <v>0</v>
      </c>
      <c r="G6" s="58">
        <v>50000</v>
      </c>
      <c r="H6" s="3"/>
      <c r="I6" s="15">
        <f>G6/12</f>
        <v>4166.666666666667</v>
      </c>
      <c r="J6" s="15">
        <f>G6/12</f>
        <v>4166.666666666667</v>
      </c>
      <c r="K6" s="16">
        <f>G6/12</f>
        <v>4166.666666666667</v>
      </c>
      <c r="L6" s="17">
        <f>G6/12</f>
        <v>4166.666666666667</v>
      </c>
      <c r="M6" s="17">
        <f>G6/12</f>
        <v>4166.666666666667</v>
      </c>
      <c r="N6" s="17">
        <f>G6/12</f>
        <v>4166.666666666667</v>
      </c>
      <c r="O6" s="17">
        <f>G6/12</f>
        <v>4166.666666666667</v>
      </c>
      <c r="P6" s="17">
        <f>G6/12</f>
        <v>4166.666666666667</v>
      </c>
      <c r="Q6" s="17"/>
      <c r="R6" s="17"/>
      <c r="S6" s="17"/>
      <c r="T6" s="18"/>
    </row>
    <row r="7" spans="1:20" ht="15.5">
      <c r="A7" s="19" t="s">
        <v>22</v>
      </c>
      <c r="B7" s="12">
        <v>0</v>
      </c>
      <c r="C7" s="13"/>
      <c r="D7" s="13">
        <v>0</v>
      </c>
      <c r="E7" s="13">
        <v>0</v>
      </c>
      <c r="F7" s="14">
        <v>0</v>
      </c>
      <c r="G7" s="59">
        <v>300000</v>
      </c>
      <c r="H7" s="3"/>
      <c r="I7" s="15">
        <f t="shared" ref="I7:I21" si="0">G7/12</f>
        <v>25000</v>
      </c>
      <c r="J7" s="15">
        <f t="shared" ref="J7:J21" si="1">G7/12</f>
        <v>25000</v>
      </c>
      <c r="K7" s="16">
        <f t="shared" ref="K7:K21" si="2">G7/12</f>
        <v>25000</v>
      </c>
      <c r="L7" s="17">
        <f t="shared" ref="L7:L21" si="3">G7/12</f>
        <v>25000</v>
      </c>
      <c r="M7" s="17">
        <f t="shared" ref="M7:M21" si="4">G7/12</f>
        <v>25000</v>
      </c>
      <c r="N7" s="17">
        <f t="shared" ref="N7:N21" si="5">G7/12</f>
        <v>25000</v>
      </c>
      <c r="O7" s="17">
        <f t="shared" ref="O7:O21" si="6">G7/12</f>
        <v>25000</v>
      </c>
      <c r="P7" s="17">
        <f t="shared" ref="P7:P21" si="7">G7/12</f>
        <v>25000</v>
      </c>
      <c r="Q7" s="17"/>
      <c r="R7" s="17"/>
      <c r="S7" s="17"/>
      <c r="T7" s="18"/>
    </row>
    <row r="8" spans="1:20" ht="15.5">
      <c r="A8" s="19" t="s">
        <v>23</v>
      </c>
      <c r="B8" s="12">
        <v>0</v>
      </c>
      <c r="C8" s="13">
        <v>0</v>
      </c>
      <c r="D8" s="13">
        <v>0</v>
      </c>
      <c r="E8" s="13">
        <v>0</v>
      </c>
      <c r="F8" s="14">
        <v>0</v>
      </c>
      <c r="G8" s="59">
        <v>35000</v>
      </c>
      <c r="H8" s="3"/>
      <c r="I8" s="15">
        <f t="shared" si="0"/>
        <v>2916.6666666666665</v>
      </c>
      <c r="J8" s="15">
        <f t="shared" si="1"/>
        <v>2916.6666666666665</v>
      </c>
      <c r="K8" s="16">
        <f t="shared" si="2"/>
        <v>2916.6666666666665</v>
      </c>
      <c r="L8" s="17">
        <f t="shared" si="3"/>
        <v>2916.6666666666665</v>
      </c>
      <c r="M8" s="17">
        <f t="shared" si="4"/>
        <v>2916.6666666666665</v>
      </c>
      <c r="N8" s="17">
        <f t="shared" si="5"/>
        <v>2916.6666666666665</v>
      </c>
      <c r="O8" s="17">
        <f t="shared" si="6"/>
        <v>2916.6666666666665</v>
      </c>
      <c r="P8" s="17">
        <f t="shared" si="7"/>
        <v>2916.6666666666665</v>
      </c>
      <c r="Q8" s="17"/>
      <c r="R8" s="17"/>
      <c r="S8" s="17"/>
      <c r="T8" s="18"/>
    </row>
    <row r="9" spans="1:20" ht="15.5">
      <c r="A9" s="19" t="s">
        <v>86</v>
      </c>
      <c r="B9" s="12"/>
      <c r="C9" s="13"/>
      <c r="D9" s="13"/>
      <c r="E9" s="13"/>
      <c r="F9" s="14"/>
      <c r="G9" s="59">
        <v>300000</v>
      </c>
      <c r="H9" s="3"/>
      <c r="I9" s="15"/>
      <c r="J9" s="15"/>
      <c r="K9" s="16"/>
      <c r="L9" s="17"/>
      <c r="M9" s="17"/>
      <c r="N9" s="17"/>
      <c r="O9" s="17"/>
      <c r="P9" s="17"/>
      <c r="Q9" s="17"/>
      <c r="R9" s="17"/>
      <c r="S9" s="17"/>
      <c r="T9" s="18"/>
    </row>
    <row r="10" spans="1:20" ht="15.5">
      <c r="A10" s="19" t="s">
        <v>24</v>
      </c>
      <c r="B10" s="12">
        <v>0</v>
      </c>
      <c r="C10" s="13">
        <v>0</v>
      </c>
      <c r="D10" s="13">
        <v>0</v>
      </c>
      <c r="E10" s="13">
        <v>0</v>
      </c>
      <c r="F10" s="14">
        <v>0</v>
      </c>
      <c r="G10" s="59">
        <v>1000</v>
      </c>
      <c r="H10" s="3"/>
      <c r="I10" s="15"/>
      <c r="J10" s="15">
        <f t="shared" si="1"/>
        <v>83.333333333333329</v>
      </c>
      <c r="K10" s="16"/>
      <c r="L10" s="17"/>
      <c r="M10" s="17"/>
      <c r="N10" s="17"/>
      <c r="O10" s="17"/>
      <c r="P10" s="17"/>
      <c r="Q10" s="17"/>
      <c r="R10" s="17"/>
      <c r="S10" s="17"/>
      <c r="T10" s="18"/>
    </row>
    <row r="11" spans="1:20" ht="15.5">
      <c r="A11" s="19" t="s">
        <v>25</v>
      </c>
      <c r="B11" s="12">
        <v>0</v>
      </c>
      <c r="C11" s="13">
        <v>0</v>
      </c>
      <c r="D11" s="13">
        <v>0</v>
      </c>
      <c r="E11" s="13">
        <v>0</v>
      </c>
      <c r="F11" s="14">
        <v>0</v>
      </c>
      <c r="G11" s="59">
        <v>5000</v>
      </c>
      <c r="H11" s="3"/>
      <c r="I11" s="15"/>
      <c r="J11" s="15"/>
      <c r="K11" s="16">
        <f>G11/1</f>
        <v>5000</v>
      </c>
      <c r="L11" s="17"/>
      <c r="M11" s="17"/>
      <c r="N11" s="17"/>
      <c r="O11" s="17"/>
      <c r="P11" s="17"/>
      <c r="Q11" s="17"/>
      <c r="R11" s="17"/>
      <c r="S11" s="17"/>
      <c r="T11" s="18"/>
    </row>
    <row r="12" spans="1:20" ht="31">
      <c r="A12" s="19" t="s">
        <v>26</v>
      </c>
      <c r="B12" s="12">
        <v>0</v>
      </c>
      <c r="C12" s="13">
        <v>0</v>
      </c>
      <c r="D12" s="13">
        <v>0</v>
      </c>
      <c r="E12" s="13">
        <v>0</v>
      </c>
      <c r="F12" s="14">
        <v>0</v>
      </c>
      <c r="G12" s="59">
        <v>2000</v>
      </c>
      <c r="H12" s="3"/>
      <c r="I12" s="15"/>
      <c r="J12" s="15"/>
      <c r="K12" s="16">
        <f>G12/1</f>
        <v>2000</v>
      </c>
      <c r="L12" s="17"/>
      <c r="M12" s="17"/>
      <c r="N12" s="17"/>
      <c r="O12" s="17"/>
      <c r="P12" s="17"/>
      <c r="Q12" s="17"/>
      <c r="R12" s="17"/>
      <c r="S12" s="17"/>
      <c r="T12" s="18"/>
    </row>
    <row r="13" spans="1:20" ht="15.5">
      <c r="A13" s="19" t="s">
        <v>27</v>
      </c>
      <c r="B13" s="12">
        <v>0</v>
      </c>
      <c r="C13" s="13">
        <v>0</v>
      </c>
      <c r="D13" s="13">
        <v>0</v>
      </c>
      <c r="E13" s="13">
        <v>0</v>
      </c>
      <c r="F13" s="14">
        <v>0</v>
      </c>
      <c r="G13" s="60">
        <v>100000</v>
      </c>
      <c r="H13" s="3"/>
      <c r="I13" s="15"/>
      <c r="J13" s="15"/>
      <c r="K13" s="16">
        <f>G13/2</f>
        <v>50000</v>
      </c>
      <c r="L13" s="17">
        <f>G13/2</f>
        <v>50000</v>
      </c>
      <c r="M13" s="17"/>
      <c r="N13" s="17"/>
      <c r="O13" s="17"/>
      <c r="P13" s="17"/>
      <c r="Q13" s="17"/>
      <c r="R13" s="17"/>
      <c r="S13" s="17"/>
      <c r="T13" s="18"/>
    </row>
    <row r="14" spans="1:20" ht="15.5">
      <c r="A14" s="19" t="s">
        <v>84</v>
      </c>
      <c r="B14" s="12"/>
      <c r="C14" s="13"/>
      <c r="D14" s="13"/>
      <c r="E14" s="13"/>
      <c r="F14" s="14"/>
      <c r="G14" s="60">
        <v>50000</v>
      </c>
      <c r="H14" s="3"/>
      <c r="I14" s="15"/>
      <c r="J14" s="15"/>
      <c r="K14" s="16"/>
      <c r="L14" s="17"/>
      <c r="M14" s="17"/>
      <c r="N14" s="17"/>
      <c r="O14" s="17"/>
      <c r="P14" s="17"/>
      <c r="Q14" s="17"/>
      <c r="R14" s="17"/>
      <c r="S14" s="17"/>
      <c r="T14" s="18"/>
    </row>
    <row r="15" spans="1:20" ht="31">
      <c r="A15" s="19" t="s">
        <v>28</v>
      </c>
      <c r="B15" s="12">
        <v>0</v>
      </c>
      <c r="C15" s="13">
        <v>0</v>
      </c>
      <c r="D15" s="13">
        <v>0</v>
      </c>
      <c r="E15" s="13">
        <v>0</v>
      </c>
      <c r="F15" s="14">
        <v>0</v>
      </c>
      <c r="G15" s="60">
        <v>1000</v>
      </c>
      <c r="H15" s="3"/>
      <c r="I15" s="15">
        <f t="shared" si="0"/>
        <v>83.333333333333329</v>
      </c>
      <c r="J15" s="15">
        <f t="shared" si="1"/>
        <v>83.333333333333329</v>
      </c>
      <c r="K15" s="16">
        <f t="shared" si="2"/>
        <v>83.333333333333329</v>
      </c>
      <c r="L15" s="17">
        <f t="shared" si="3"/>
        <v>83.333333333333329</v>
      </c>
      <c r="M15" s="17">
        <f t="shared" si="4"/>
        <v>83.333333333333329</v>
      </c>
      <c r="N15" s="17">
        <f>G15/1</f>
        <v>1000</v>
      </c>
      <c r="O15" s="17">
        <f t="shared" si="6"/>
        <v>83.333333333333329</v>
      </c>
      <c r="P15" s="17">
        <f t="shared" si="7"/>
        <v>83.333333333333329</v>
      </c>
      <c r="Q15" s="17"/>
      <c r="R15" s="17"/>
      <c r="S15" s="17"/>
      <c r="T15" s="18"/>
    </row>
    <row r="16" spans="1:20" ht="15.5">
      <c r="A16" s="19" t="s">
        <v>29</v>
      </c>
      <c r="B16" s="12">
        <v>0</v>
      </c>
      <c r="C16" s="13">
        <v>0</v>
      </c>
      <c r="D16" s="13">
        <v>0</v>
      </c>
      <c r="E16" s="13">
        <v>0</v>
      </c>
      <c r="F16" s="14">
        <v>0</v>
      </c>
      <c r="G16" s="60">
        <v>13000</v>
      </c>
      <c r="H16" s="3"/>
      <c r="I16" s="15"/>
      <c r="J16" s="15"/>
      <c r="K16" s="16"/>
      <c r="L16" s="17"/>
      <c r="M16" s="17"/>
      <c r="N16" s="17">
        <f>G16/2</f>
        <v>6500</v>
      </c>
      <c r="O16" s="17">
        <f>G16/2</f>
        <v>6500</v>
      </c>
      <c r="P16" s="17"/>
      <c r="Q16" s="17"/>
      <c r="R16" s="17"/>
      <c r="S16" s="17"/>
      <c r="T16" s="18"/>
    </row>
    <row r="17" spans="1:20" ht="15.5">
      <c r="A17" s="19" t="s">
        <v>83</v>
      </c>
      <c r="B17" s="12">
        <v>0</v>
      </c>
      <c r="C17" s="13">
        <v>0</v>
      </c>
      <c r="D17" s="13">
        <v>0</v>
      </c>
      <c r="E17" s="13">
        <v>0</v>
      </c>
      <c r="F17" s="14">
        <v>0</v>
      </c>
      <c r="G17" s="60">
        <v>5000</v>
      </c>
      <c r="H17" s="3"/>
      <c r="I17" s="15"/>
      <c r="J17" s="15"/>
      <c r="K17" s="16"/>
      <c r="L17" s="17"/>
      <c r="M17" s="17"/>
      <c r="N17" s="17"/>
      <c r="O17" s="17"/>
      <c r="P17" s="17"/>
      <c r="Q17" s="17" t="e">
        <f>#REF!/1</f>
        <v>#REF!</v>
      </c>
      <c r="R17" s="17"/>
      <c r="S17" s="17"/>
      <c r="T17" s="18"/>
    </row>
    <row r="18" spans="1:20" ht="46.5">
      <c r="A18" s="19" t="s">
        <v>85</v>
      </c>
      <c r="B18" s="12"/>
      <c r="C18" s="13"/>
      <c r="D18" s="13"/>
      <c r="E18" s="13"/>
      <c r="F18" s="14"/>
      <c r="G18" s="60">
        <v>7000</v>
      </c>
      <c r="H18" s="3"/>
      <c r="I18" s="15"/>
      <c r="J18" s="15"/>
      <c r="K18" s="16"/>
      <c r="L18" s="17"/>
      <c r="M18" s="17"/>
      <c r="N18" s="17"/>
      <c r="O18" s="17"/>
      <c r="P18" s="17"/>
      <c r="Q18" s="17"/>
      <c r="R18" s="17"/>
      <c r="S18" s="17"/>
      <c r="T18" s="18"/>
    </row>
    <row r="19" spans="1:20" ht="15.5">
      <c r="A19" s="19" t="s">
        <v>30</v>
      </c>
      <c r="B19" s="12">
        <v>0</v>
      </c>
      <c r="C19" s="13">
        <v>0</v>
      </c>
      <c r="D19" s="13">
        <v>0</v>
      </c>
      <c r="E19" s="13">
        <v>0</v>
      </c>
      <c r="F19" s="14">
        <v>0</v>
      </c>
      <c r="G19" s="60">
        <v>30000</v>
      </c>
      <c r="H19" s="3"/>
      <c r="I19" s="15"/>
      <c r="J19" s="15"/>
      <c r="K19" s="16"/>
      <c r="L19" s="17"/>
      <c r="M19" s="17"/>
      <c r="N19" s="17"/>
      <c r="O19" s="17"/>
      <c r="P19" s="17"/>
      <c r="Q19" s="17"/>
      <c r="R19" s="17">
        <f>G19/1</f>
        <v>30000</v>
      </c>
      <c r="S19" s="17"/>
      <c r="T19" s="18"/>
    </row>
    <row r="20" spans="1:20" ht="15.5">
      <c r="A20" s="19" t="s">
        <v>31</v>
      </c>
      <c r="B20" s="12">
        <v>0</v>
      </c>
      <c r="C20" s="13">
        <v>0</v>
      </c>
      <c r="D20" s="13">
        <v>0</v>
      </c>
      <c r="E20" s="13">
        <v>0</v>
      </c>
      <c r="F20" s="14">
        <v>0</v>
      </c>
      <c r="G20" s="60">
        <v>50000</v>
      </c>
      <c r="H20" s="3"/>
      <c r="I20" s="15"/>
      <c r="J20" s="15"/>
      <c r="K20" s="16"/>
      <c r="L20" s="17"/>
      <c r="M20" s="17"/>
      <c r="N20" s="17"/>
      <c r="O20" s="17"/>
      <c r="P20" s="17"/>
      <c r="Q20" s="17"/>
      <c r="R20" s="17"/>
      <c r="S20" s="17">
        <f>G20/1</f>
        <v>50000</v>
      </c>
      <c r="T20" s="18"/>
    </row>
    <row r="21" spans="1:20" ht="15.5">
      <c r="A21" s="19" t="s">
        <v>32</v>
      </c>
      <c r="B21" s="12">
        <v>0</v>
      </c>
      <c r="C21" s="13">
        <v>0</v>
      </c>
      <c r="D21" s="13">
        <v>0</v>
      </c>
      <c r="E21" s="13">
        <v>0</v>
      </c>
      <c r="F21" s="14">
        <v>0</v>
      </c>
      <c r="G21" s="60">
        <v>25000</v>
      </c>
      <c r="H21" s="3"/>
      <c r="I21" s="15">
        <f t="shared" si="0"/>
        <v>2083.3333333333335</v>
      </c>
      <c r="J21" s="15">
        <f t="shared" si="1"/>
        <v>2083.3333333333335</v>
      </c>
      <c r="K21" s="16">
        <f t="shared" si="2"/>
        <v>2083.3333333333335</v>
      </c>
      <c r="L21" s="17">
        <f t="shared" si="3"/>
        <v>2083.3333333333335</v>
      </c>
      <c r="M21" s="17">
        <f t="shared" si="4"/>
        <v>2083.3333333333335</v>
      </c>
      <c r="N21" s="17">
        <f t="shared" si="5"/>
        <v>2083.3333333333335</v>
      </c>
      <c r="O21" s="17">
        <f t="shared" si="6"/>
        <v>2083.3333333333335</v>
      </c>
      <c r="P21" s="17">
        <f t="shared" si="7"/>
        <v>2083.3333333333335</v>
      </c>
      <c r="Q21" s="17"/>
      <c r="R21" s="17"/>
      <c r="S21" s="17"/>
      <c r="T21" s="18">
        <f>G20</f>
        <v>50000</v>
      </c>
    </row>
    <row r="22" spans="1:20" ht="15.5">
      <c r="A22" s="20" t="s">
        <v>33</v>
      </c>
      <c r="B22" s="21">
        <v>0</v>
      </c>
      <c r="C22" s="21">
        <v>0</v>
      </c>
      <c r="D22" s="21">
        <v>50000</v>
      </c>
      <c r="E22" s="21">
        <v>0</v>
      </c>
      <c r="F22" s="21">
        <v>0</v>
      </c>
      <c r="G22" s="21">
        <f>SUM(G6:G21)</f>
        <v>974000</v>
      </c>
      <c r="H22" s="3"/>
      <c r="I22" s="21">
        <v>0</v>
      </c>
      <c r="J22" s="22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3">
        <v>0</v>
      </c>
    </row>
    <row r="26" spans="1:20" ht="15.5">
      <c r="A26" s="24" t="s">
        <v>34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3"/>
      <c r="I26" s="25">
        <v>0</v>
      </c>
      <c r="J26" s="26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5">
        <v>0</v>
      </c>
      <c r="T26" s="25">
        <v>0</v>
      </c>
    </row>
    <row r="27" spans="1:20">
      <c r="B27" s="27"/>
      <c r="C27" s="27"/>
      <c r="D27" s="27"/>
      <c r="E27" s="27"/>
      <c r="F27" s="27"/>
      <c r="G27" s="3"/>
      <c r="H27" s="3"/>
      <c r="I27" s="28"/>
      <c r="J27" s="29"/>
      <c r="K27" s="28"/>
      <c r="L27" s="28"/>
      <c r="M27" s="28"/>
      <c r="N27" s="28"/>
      <c r="O27" s="28"/>
      <c r="P27" s="28"/>
      <c r="Q27" s="28"/>
      <c r="R27" s="28"/>
      <c r="S27" s="28"/>
      <c r="T27" s="28"/>
    </row>
    <row r="28" spans="1:20" ht="15.5">
      <c r="A28" s="30" t="s">
        <v>35</v>
      </c>
      <c r="B28" s="31">
        <v>0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"/>
      <c r="I28" s="31">
        <v>0</v>
      </c>
      <c r="J28" s="32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</row>
    <row r="29" spans="1:20">
      <c r="B29" s="27"/>
      <c r="C29" s="27"/>
      <c r="D29" s="27"/>
      <c r="E29" s="27"/>
      <c r="F29" s="27"/>
      <c r="G29" s="3"/>
      <c r="H29" s="3"/>
      <c r="I29" s="28"/>
      <c r="J29" s="29"/>
      <c r="K29" s="28"/>
      <c r="L29" s="28"/>
      <c r="M29" s="28"/>
      <c r="N29" s="28"/>
      <c r="O29" s="28"/>
      <c r="P29" s="28"/>
      <c r="Q29" s="28"/>
      <c r="R29" s="28"/>
      <c r="S29" s="28"/>
      <c r="T29" s="28"/>
    </row>
    <row r="30" spans="1:20" ht="15.5">
      <c r="A30" s="33" t="s">
        <v>36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"/>
      <c r="I30" s="34">
        <v>0</v>
      </c>
      <c r="J30" s="35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</row>
  </sheetData>
  <mergeCells count="3">
    <mergeCell ref="B4:F4"/>
    <mergeCell ref="G4:G5"/>
    <mergeCell ref="I4:T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C7E72-2DC6-403B-AAAD-42B22FEB06E9}">
  <dimension ref="A1:R47"/>
  <sheetViews>
    <sheetView rightToLeft="1" topLeftCell="A33" zoomScale="90" zoomScaleNormal="90" workbookViewId="0">
      <selection activeCell="P46" sqref="P46"/>
    </sheetView>
  </sheetViews>
  <sheetFormatPr defaultRowHeight="14"/>
  <cols>
    <col min="2" max="2" width="11.9140625" customWidth="1"/>
  </cols>
  <sheetData>
    <row r="1" spans="1:17" ht="26.5">
      <c r="A1" s="36"/>
      <c r="B1" s="113" t="s">
        <v>75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</row>
    <row r="2" spans="1:17" ht="14.5" thickBot="1"/>
    <row r="3" spans="1:17" ht="18" thickTop="1">
      <c r="A3" s="114" t="s">
        <v>38</v>
      </c>
      <c r="B3" s="115"/>
      <c r="C3" s="118" t="s">
        <v>39</v>
      </c>
      <c r="D3" s="120" t="s">
        <v>74</v>
      </c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2"/>
      <c r="P3" s="123"/>
    </row>
    <row r="4" spans="1:17" ht="21">
      <c r="A4" s="116"/>
      <c r="B4" s="117"/>
      <c r="C4" s="119"/>
      <c r="D4" s="37" t="s">
        <v>40</v>
      </c>
      <c r="E4" s="38" t="s">
        <v>40</v>
      </c>
      <c r="F4" s="38" t="s">
        <v>40</v>
      </c>
      <c r="G4" s="38" t="s">
        <v>40</v>
      </c>
      <c r="H4" s="38" t="s">
        <v>40</v>
      </c>
      <c r="I4" s="38" t="s">
        <v>40</v>
      </c>
      <c r="J4" s="38" t="s">
        <v>40</v>
      </c>
      <c r="K4" s="38" t="s">
        <v>40</v>
      </c>
      <c r="L4" s="38" t="s">
        <v>40</v>
      </c>
      <c r="M4" s="38" t="s">
        <v>40</v>
      </c>
      <c r="N4" s="38" t="s">
        <v>40</v>
      </c>
      <c r="O4" s="38" t="s">
        <v>41</v>
      </c>
      <c r="P4" s="124" t="s">
        <v>42</v>
      </c>
    </row>
    <row r="5" spans="1:17">
      <c r="A5" s="116"/>
      <c r="B5" s="117"/>
      <c r="C5" s="119"/>
      <c r="D5" s="39">
        <v>1</v>
      </c>
      <c r="E5" s="40">
        <v>2</v>
      </c>
      <c r="F5" s="40">
        <v>3</v>
      </c>
      <c r="G5" s="40">
        <v>4</v>
      </c>
      <c r="H5" s="40">
        <v>5</v>
      </c>
      <c r="I5" s="40">
        <v>6</v>
      </c>
      <c r="J5" s="40">
        <v>7</v>
      </c>
      <c r="K5" s="40">
        <v>8</v>
      </c>
      <c r="L5" s="40">
        <v>9</v>
      </c>
      <c r="M5" s="40">
        <v>10</v>
      </c>
      <c r="N5" s="40">
        <v>11</v>
      </c>
      <c r="O5" s="40">
        <v>12</v>
      </c>
      <c r="P5" s="124"/>
    </row>
    <row r="6" spans="1:17" ht="21">
      <c r="A6" s="107" t="s">
        <v>43</v>
      </c>
      <c r="B6" s="108"/>
      <c r="C6" s="42"/>
      <c r="D6" s="43">
        <v>38800</v>
      </c>
      <c r="E6" s="43">
        <v>38800</v>
      </c>
      <c r="F6" s="43">
        <v>38800</v>
      </c>
      <c r="G6" s="43">
        <v>38800</v>
      </c>
      <c r="H6" s="43">
        <v>38800</v>
      </c>
      <c r="I6" s="43">
        <v>38800</v>
      </c>
      <c r="J6" s="43">
        <v>38800</v>
      </c>
      <c r="K6" s="43">
        <v>38800</v>
      </c>
      <c r="L6" s="43">
        <v>38800</v>
      </c>
      <c r="M6" s="43">
        <v>38800</v>
      </c>
      <c r="N6" s="43">
        <v>38800</v>
      </c>
      <c r="O6" s="43">
        <v>38800</v>
      </c>
      <c r="P6" s="44">
        <f>SUM(D6:O6)</f>
        <v>465600</v>
      </c>
    </row>
    <row r="7" spans="1:17" ht="21">
      <c r="A7" s="107" t="s">
        <v>44</v>
      </c>
      <c r="B7" s="108"/>
      <c r="C7" s="42"/>
      <c r="D7" s="43">
        <v>8830</v>
      </c>
      <c r="E7" s="43">
        <v>8830</v>
      </c>
      <c r="F7" s="43">
        <v>8830</v>
      </c>
      <c r="G7" s="43">
        <v>8830</v>
      </c>
      <c r="H7" s="43">
        <v>8830</v>
      </c>
      <c r="I7" s="43">
        <v>8830</v>
      </c>
      <c r="J7" s="43">
        <v>8830</v>
      </c>
      <c r="K7" s="43">
        <v>8830</v>
      </c>
      <c r="L7" s="43">
        <v>8830</v>
      </c>
      <c r="M7" s="43">
        <v>8830</v>
      </c>
      <c r="N7" s="43">
        <v>8830</v>
      </c>
      <c r="O7" s="43">
        <v>8830</v>
      </c>
      <c r="P7" s="44">
        <f>SUM(D7:O7)</f>
        <v>105960</v>
      </c>
    </row>
    <row r="8" spans="1:17" ht="21">
      <c r="A8" s="107" t="s">
        <v>45</v>
      </c>
      <c r="B8" s="108"/>
      <c r="C8" s="42"/>
      <c r="D8" s="43">
        <v>12000</v>
      </c>
      <c r="E8" s="43">
        <v>12000</v>
      </c>
      <c r="F8" s="43">
        <v>12000</v>
      </c>
      <c r="G8" s="43">
        <v>12000</v>
      </c>
      <c r="H8" s="43">
        <v>12000</v>
      </c>
      <c r="I8" s="43">
        <v>12000</v>
      </c>
      <c r="J8" s="43">
        <v>12000</v>
      </c>
      <c r="K8" s="43">
        <v>12000</v>
      </c>
      <c r="L8" s="43">
        <v>12000</v>
      </c>
      <c r="M8" s="43">
        <v>12000</v>
      </c>
      <c r="N8" s="43">
        <v>12000</v>
      </c>
      <c r="O8" s="43">
        <v>12000</v>
      </c>
      <c r="P8" s="44">
        <f t="shared" ref="P8:P10" si="0">SUM(D8:O8)</f>
        <v>144000</v>
      </c>
    </row>
    <row r="9" spans="1:17" ht="21">
      <c r="A9" s="41"/>
      <c r="B9" s="56" t="s">
        <v>76</v>
      </c>
      <c r="C9" s="42"/>
      <c r="D9" s="43">
        <v>200</v>
      </c>
      <c r="E9" s="43">
        <v>200</v>
      </c>
      <c r="F9" s="43">
        <v>200</v>
      </c>
      <c r="G9" s="43">
        <v>200</v>
      </c>
      <c r="H9" s="43">
        <v>200</v>
      </c>
      <c r="I9" s="43">
        <v>200</v>
      </c>
      <c r="J9" s="43">
        <v>200</v>
      </c>
      <c r="K9" s="43">
        <v>200</v>
      </c>
      <c r="L9" s="43">
        <v>200</v>
      </c>
      <c r="M9" s="43">
        <v>200</v>
      </c>
      <c r="N9" s="43">
        <v>200</v>
      </c>
      <c r="O9" s="43">
        <v>200</v>
      </c>
      <c r="P9" s="44">
        <f t="shared" si="0"/>
        <v>2400</v>
      </c>
    </row>
    <row r="10" spans="1:17" ht="21">
      <c r="A10" s="107" t="s">
        <v>46</v>
      </c>
      <c r="B10" s="108"/>
      <c r="C10" s="42"/>
      <c r="D10" s="43">
        <v>8000</v>
      </c>
      <c r="E10" s="43">
        <v>8000</v>
      </c>
      <c r="F10" s="43">
        <v>8000</v>
      </c>
      <c r="G10" s="43">
        <v>8000</v>
      </c>
      <c r="H10" s="43">
        <v>8000</v>
      </c>
      <c r="I10" s="43">
        <v>8000</v>
      </c>
      <c r="J10" s="43">
        <v>8000</v>
      </c>
      <c r="K10" s="43">
        <v>8000</v>
      </c>
      <c r="L10" s="43">
        <v>8000</v>
      </c>
      <c r="M10" s="43">
        <v>8000</v>
      </c>
      <c r="N10" s="43">
        <v>8000</v>
      </c>
      <c r="O10" s="43">
        <v>8000</v>
      </c>
      <c r="P10" s="44">
        <f t="shared" si="0"/>
        <v>96000</v>
      </c>
    </row>
    <row r="11" spans="1:17" ht="19.5">
      <c r="A11" s="109" t="s">
        <v>47</v>
      </c>
      <c r="B11" s="110"/>
      <c r="C11" s="45"/>
      <c r="D11" s="46">
        <f>SUM(D6:D10)</f>
        <v>67830</v>
      </c>
      <c r="E11" s="46">
        <f t="shared" ref="E11:O11" si="1">SUM(E6:E10)</f>
        <v>67830</v>
      </c>
      <c r="F11" s="46">
        <f t="shared" si="1"/>
        <v>67830</v>
      </c>
      <c r="G11" s="46">
        <f t="shared" si="1"/>
        <v>67830</v>
      </c>
      <c r="H11" s="46">
        <f t="shared" si="1"/>
        <v>67830</v>
      </c>
      <c r="I11" s="46">
        <f t="shared" si="1"/>
        <v>67830</v>
      </c>
      <c r="J11" s="46">
        <f t="shared" si="1"/>
        <v>67830</v>
      </c>
      <c r="K11" s="46">
        <f t="shared" si="1"/>
        <v>67830</v>
      </c>
      <c r="L11" s="46">
        <f t="shared" si="1"/>
        <v>67830</v>
      </c>
      <c r="M11" s="46">
        <f t="shared" si="1"/>
        <v>67830</v>
      </c>
      <c r="N11" s="46">
        <f t="shared" si="1"/>
        <v>67830</v>
      </c>
      <c r="O11" s="46">
        <f t="shared" si="1"/>
        <v>67830</v>
      </c>
      <c r="P11" s="46">
        <f>SUM(P6:P10)</f>
        <v>813960</v>
      </c>
    </row>
    <row r="12" spans="1:17" ht="19.5">
      <c r="A12" s="111" t="s">
        <v>48</v>
      </c>
      <c r="B12" s="112"/>
      <c r="C12" s="47"/>
      <c r="D12" s="48">
        <v>350</v>
      </c>
      <c r="E12" s="48">
        <v>350</v>
      </c>
      <c r="F12" s="48">
        <v>350</v>
      </c>
      <c r="G12" s="48">
        <v>350</v>
      </c>
      <c r="H12" s="48">
        <v>350</v>
      </c>
      <c r="I12" s="48">
        <v>350</v>
      </c>
      <c r="J12" s="48">
        <v>350</v>
      </c>
      <c r="K12" s="48">
        <v>350</v>
      </c>
      <c r="L12" s="48">
        <v>350</v>
      </c>
      <c r="M12" s="48">
        <v>350</v>
      </c>
      <c r="N12" s="48">
        <v>350</v>
      </c>
      <c r="O12" s="48">
        <v>350</v>
      </c>
      <c r="P12" s="49">
        <f t="shared" ref="P12:P17" si="2">SUM(D12:O12)</f>
        <v>4200</v>
      </c>
    </row>
    <row r="13" spans="1:17" ht="19.5">
      <c r="A13" s="111" t="s">
        <v>49</v>
      </c>
      <c r="B13" s="112"/>
      <c r="C13" s="47"/>
      <c r="D13" s="48"/>
      <c r="E13" s="48">
        <v>5000</v>
      </c>
      <c r="F13" s="48">
        <v>22000</v>
      </c>
      <c r="G13" s="48"/>
      <c r="H13" s="48"/>
      <c r="I13" s="48"/>
      <c r="J13" s="48"/>
      <c r="K13" s="48"/>
      <c r="L13" s="48"/>
      <c r="M13" s="48"/>
      <c r="N13" s="48"/>
      <c r="O13" s="48"/>
      <c r="P13" s="49">
        <f t="shared" si="2"/>
        <v>27000</v>
      </c>
    </row>
    <row r="14" spans="1:17" ht="19.5">
      <c r="A14" s="111" t="s">
        <v>50</v>
      </c>
      <c r="B14" s="112"/>
      <c r="C14" s="47"/>
      <c r="D14" s="48">
        <v>320</v>
      </c>
      <c r="E14" s="48">
        <v>320</v>
      </c>
      <c r="F14" s="48">
        <v>320</v>
      </c>
      <c r="G14" s="48">
        <v>320</v>
      </c>
      <c r="H14" s="48">
        <v>320</v>
      </c>
      <c r="I14" s="48">
        <v>320</v>
      </c>
      <c r="J14" s="48">
        <v>320</v>
      </c>
      <c r="K14" s="48">
        <v>320</v>
      </c>
      <c r="L14" s="48">
        <v>320</v>
      </c>
      <c r="M14" s="48">
        <v>320</v>
      </c>
      <c r="N14" s="48">
        <v>320</v>
      </c>
      <c r="O14" s="48">
        <v>320</v>
      </c>
      <c r="P14" s="49">
        <f t="shared" si="2"/>
        <v>3840</v>
      </c>
    </row>
    <row r="15" spans="1:17" ht="15.5">
      <c r="A15" s="111" t="s">
        <v>51</v>
      </c>
      <c r="B15" s="112"/>
      <c r="C15" s="50"/>
      <c r="D15" s="48"/>
      <c r="E15" s="48"/>
      <c r="F15" s="48"/>
      <c r="G15" s="48"/>
      <c r="H15" s="48">
        <v>3700</v>
      </c>
      <c r="I15" s="48"/>
      <c r="J15" s="48"/>
      <c r="K15" s="48"/>
      <c r="L15" s="48"/>
      <c r="M15" s="48"/>
      <c r="N15" s="48">
        <v>800</v>
      </c>
      <c r="O15" s="48"/>
      <c r="P15" s="49">
        <f t="shared" si="2"/>
        <v>4500</v>
      </c>
    </row>
    <row r="16" spans="1:17" ht="15.5">
      <c r="A16" s="111" t="s">
        <v>52</v>
      </c>
      <c r="B16" s="112" t="s">
        <v>52</v>
      </c>
      <c r="C16" s="50"/>
      <c r="D16" s="48">
        <v>160</v>
      </c>
      <c r="E16" s="48"/>
      <c r="F16" s="48"/>
      <c r="G16" s="48">
        <v>160</v>
      </c>
      <c r="H16" s="48"/>
      <c r="I16" s="48"/>
      <c r="J16" s="48">
        <v>160</v>
      </c>
      <c r="K16" s="48"/>
      <c r="L16" s="48"/>
      <c r="M16" s="48">
        <v>160</v>
      </c>
      <c r="N16" s="48"/>
      <c r="O16" s="48"/>
      <c r="P16" s="49">
        <f t="shared" si="2"/>
        <v>640</v>
      </c>
    </row>
    <row r="17" spans="1:16" ht="15.5">
      <c r="A17" s="111" t="s">
        <v>53</v>
      </c>
      <c r="B17" s="112" t="s">
        <v>53</v>
      </c>
      <c r="C17" s="50"/>
      <c r="D17" s="48">
        <v>375</v>
      </c>
      <c r="E17" s="48">
        <v>375</v>
      </c>
      <c r="F17" s="48">
        <v>375</v>
      </c>
      <c r="G17" s="48">
        <v>375</v>
      </c>
      <c r="H17" s="48">
        <v>375</v>
      </c>
      <c r="I17" s="48">
        <v>375</v>
      </c>
      <c r="J17" s="48">
        <v>375</v>
      </c>
      <c r="K17" s="48">
        <v>375</v>
      </c>
      <c r="L17" s="48">
        <v>375</v>
      </c>
      <c r="M17" s="48">
        <v>375</v>
      </c>
      <c r="N17" s="48">
        <v>375</v>
      </c>
      <c r="O17" s="48">
        <v>375</v>
      </c>
      <c r="P17" s="49">
        <f t="shared" si="2"/>
        <v>4500</v>
      </c>
    </row>
    <row r="18" spans="1:16" ht="19.5">
      <c r="A18" s="99" t="s">
        <v>54</v>
      </c>
      <c r="B18" s="100"/>
      <c r="C18" s="45"/>
      <c r="D18" s="51">
        <f>SUM(D12:D17)</f>
        <v>1205</v>
      </c>
      <c r="E18" s="51">
        <f t="shared" ref="E18:O18" si="3">SUM(E12:E17)</f>
        <v>6045</v>
      </c>
      <c r="F18" s="51">
        <f t="shared" si="3"/>
        <v>23045</v>
      </c>
      <c r="G18" s="51">
        <f t="shared" si="3"/>
        <v>1205</v>
      </c>
      <c r="H18" s="51">
        <f t="shared" si="3"/>
        <v>4745</v>
      </c>
      <c r="I18" s="51">
        <f t="shared" si="3"/>
        <v>1045</v>
      </c>
      <c r="J18" s="51">
        <f t="shared" si="3"/>
        <v>1205</v>
      </c>
      <c r="K18" s="51">
        <f t="shared" si="3"/>
        <v>1045</v>
      </c>
      <c r="L18" s="51">
        <f t="shared" si="3"/>
        <v>1045</v>
      </c>
      <c r="M18" s="51">
        <f t="shared" si="3"/>
        <v>1205</v>
      </c>
      <c r="N18" s="51">
        <f t="shared" si="3"/>
        <v>1845</v>
      </c>
      <c r="O18" s="51">
        <f t="shared" si="3"/>
        <v>1045</v>
      </c>
      <c r="P18" s="51">
        <f>SUM(P12:P17)</f>
        <v>44680</v>
      </c>
    </row>
    <row r="19" spans="1:16" ht="19.5">
      <c r="A19" s="97"/>
      <c r="B19" s="98"/>
      <c r="C19" s="47"/>
      <c r="D19" s="48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</row>
    <row r="20" spans="1:16" ht="19.5">
      <c r="A20" s="97" t="s">
        <v>55</v>
      </c>
      <c r="B20" s="98"/>
      <c r="C20" s="47"/>
      <c r="D20" s="48">
        <v>1200</v>
      </c>
      <c r="E20" s="48"/>
      <c r="F20" s="48"/>
      <c r="G20" s="48">
        <v>1200</v>
      </c>
      <c r="H20" s="48"/>
      <c r="I20" s="48">
        <v>1200</v>
      </c>
      <c r="J20" s="48"/>
      <c r="K20" s="48"/>
      <c r="L20" s="48">
        <v>1200</v>
      </c>
      <c r="M20" s="48"/>
      <c r="N20" s="48"/>
      <c r="O20" s="48">
        <v>1200</v>
      </c>
      <c r="P20" s="49">
        <f>SUM(D20:O20)</f>
        <v>6000</v>
      </c>
    </row>
    <row r="21" spans="1:16" ht="19.5">
      <c r="A21" s="97" t="s">
        <v>56</v>
      </c>
      <c r="B21" s="98"/>
      <c r="C21" s="47"/>
      <c r="D21" s="48"/>
      <c r="E21" s="48">
        <v>1000</v>
      </c>
      <c r="F21" s="48"/>
      <c r="G21" s="48"/>
      <c r="H21" s="48">
        <v>1000</v>
      </c>
      <c r="I21" s="48"/>
      <c r="J21" s="48"/>
      <c r="K21" s="48">
        <v>1000</v>
      </c>
      <c r="L21" s="48"/>
      <c r="M21" s="48"/>
      <c r="N21" s="48"/>
      <c r="O21" s="48">
        <v>1000</v>
      </c>
      <c r="P21" s="49">
        <f>SUM(D21:O21)</f>
        <v>4000</v>
      </c>
    </row>
    <row r="22" spans="1:16" ht="19.5">
      <c r="A22" s="97" t="s">
        <v>57</v>
      </c>
      <c r="B22" s="98"/>
      <c r="C22" s="47"/>
      <c r="D22" s="48"/>
      <c r="E22" s="48"/>
      <c r="F22" s="48">
        <v>1000</v>
      </c>
      <c r="G22" s="48"/>
      <c r="H22" s="48"/>
      <c r="I22" s="48"/>
      <c r="J22" s="48"/>
      <c r="K22" s="48"/>
      <c r="L22" s="48"/>
      <c r="M22" s="48">
        <v>1500</v>
      </c>
      <c r="N22" s="48"/>
      <c r="O22" s="48"/>
      <c r="P22" s="49">
        <f>SUM(D22:O22)</f>
        <v>2500</v>
      </c>
    </row>
    <row r="23" spans="1:16" ht="19.5">
      <c r="A23" s="97" t="s">
        <v>58</v>
      </c>
      <c r="B23" s="98"/>
      <c r="C23" s="47"/>
      <c r="D23" s="48"/>
      <c r="E23" s="48">
        <v>1500</v>
      </c>
      <c r="F23" s="48"/>
      <c r="G23" s="48"/>
      <c r="H23" s="48">
        <v>1500</v>
      </c>
      <c r="I23" s="48"/>
      <c r="J23" s="48"/>
      <c r="K23" s="48"/>
      <c r="L23" s="48">
        <v>1500</v>
      </c>
      <c r="M23" s="48"/>
      <c r="N23" s="48"/>
      <c r="O23" s="48"/>
      <c r="P23" s="49">
        <f>SUM(D22:O23)</f>
        <v>7000</v>
      </c>
    </row>
    <row r="24" spans="1:16" ht="19.5">
      <c r="A24" s="97" t="s">
        <v>59</v>
      </c>
      <c r="B24" s="98"/>
      <c r="C24" s="50"/>
      <c r="D24" s="48"/>
      <c r="E24" s="48"/>
      <c r="F24" s="48"/>
      <c r="G24" s="48">
        <v>300</v>
      </c>
      <c r="H24" s="48"/>
      <c r="I24" s="48"/>
      <c r="J24" s="48"/>
      <c r="K24" s="48"/>
      <c r="L24" s="48">
        <v>200</v>
      </c>
      <c r="M24" s="48"/>
      <c r="N24" s="48"/>
      <c r="O24" s="48"/>
      <c r="P24" s="49">
        <f>SUM(D24:O24)</f>
        <v>500</v>
      </c>
    </row>
    <row r="25" spans="1:16" ht="19.5">
      <c r="A25" s="99" t="s">
        <v>60</v>
      </c>
      <c r="B25" s="100" t="s">
        <v>60</v>
      </c>
      <c r="C25" s="45"/>
      <c r="D25" s="51">
        <f>SUM(D20:D24)</f>
        <v>1200</v>
      </c>
      <c r="E25" s="51">
        <f t="shared" ref="E25:O25" si="4">SUM(E20:E24)</f>
        <v>2500</v>
      </c>
      <c r="F25" s="51">
        <f t="shared" si="4"/>
        <v>1000</v>
      </c>
      <c r="G25" s="51">
        <f t="shared" si="4"/>
        <v>1500</v>
      </c>
      <c r="H25" s="51">
        <f t="shared" si="4"/>
        <v>2500</v>
      </c>
      <c r="I25" s="51">
        <f t="shared" si="4"/>
        <v>1200</v>
      </c>
      <c r="J25" s="51">
        <f t="shared" si="4"/>
        <v>0</v>
      </c>
      <c r="K25" s="51">
        <f t="shared" si="4"/>
        <v>1000</v>
      </c>
      <c r="L25" s="51">
        <f t="shared" si="4"/>
        <v>2900</v>
      </c>
      <c r="M25" s="51">
        <f t="shared" si="4"/>
        <v>1500</v>
      </c>
      <c r="N25" s="51">
        <f t="shared" si="4"/>
        <v>0</v>
      </c>
      <c r="O25" s="51">
        <f t="shared" si="4"/>
        <v>2200</v>
      </c>
      <c r="P25" s="51">
        <f>SUM(P20:P24)</f>
        <v>20000</v>
      </c>
    </row>
    <row r="26" spans="1:16" ht="19.5">
      <c r="A26" s="105" t="s">
        <v>77</v>
      </c>
      <c r="B26" s="106"/>
      <c r="C26" s="47"/>
      <c r="D26" s="48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</row>
    <row r="27" spans="1:16" ht="19.5">
      <c r="A27" s="95" t="s">
        <v>61</v>
      </c>
      <c r="B27" s="96"/>
      <c r="C27" s="47"/>
      <c r="D27" s="48">
        <v>470</v>
      </c>
      <c r="E27" s="48">
        <v>470</v>
      </c>
      <c r="F27" s="48">
        <v>470</v>
      </c>
      <c r="G27" s="48">
        <v>470</v>
      </c>
      <c r="H27" s="48">
        <v>470</v>
      </c>
      <c r="I27" s="48">
        <v>470</v>
      </c>
      <c r="J27" s="48">
        <v>470</v>
      </c>
      <c r="K27" s="48">
        <v>470</v>
      </c>
      <c r="L27" s="48">
        <v>470</v>
      </c>
      <c r="M27" s="48">
        <v>470</v>
      </c>
      <c r="N27" s="48">
        <v>470</v>
      </c>
      <c r="O27" s="48">
        <v>470</v>
      </c>
      <c r="P27" s="49">
        <f>SUM(D27:O27)</f>
        <v>5640</v>
      </c>
    </row>
    <row r="28" spans="1:16" ht="19.5">
      <c r="A28" s="95" t="s">
        <v>62</v>
      </c>
      <c r="B28" s="96"/>
      <c r="C28" s="47"/>
      <c r="D28" s="48">
        <v>100</v>
      </c>
      <c r="E28" s="48">
        <v>100</v>
      </c>
      <c r="F28" s="48">
        <v>100</v>
      </c>
      <c r="G28" s="48">
        <v>100</v>
      </c>
      <c r="H28" s="48">
        <v>100</v>
      </c>
      <c r="I28" s="48">
        <v>100</v>
      </c>
      <c r="J28" s="48">
        <v>100</v>
      </c>
      <c r="K28" s="48">
        <v>100</v>
      </c>
      <c r="L28" s="48">
        <v>100</v>
      </c>
      <c r="M28" s="48">
        <v>100</v>
      </c>
      <c r="N28" s="48">
        <v>100</v>
      </c>
      <c r="O28" s="48">
        <v>100</v>
      </c>
      <c r="P28" s="49">
        <f>SUM(D28:O28)</f>
        <v>1200</v>
      </c>
    </row>
    <row r="29" spans="1:16" ht="19.5">
      <c r="A29" s="95" t="s">
        <v>63</v>
      </c>
      <c r="B29" s="96"/>
      <c r="C29" s="47"/>
      <c r="D29" s="48">
        <v>540.5</v>
      </c>
      <c r="E29" s="48">
        <v>540.5</v>
      </c>
      <c r="F29" s="48">
        <v>540.5</v>
      </c>
      <c r="G29" s="48">
        <v>540.5</v>
      </c>
      <c r="H29" s="48">
        <v>540.5</v>
      </c>
      <c r="I29" s="48">
        <v>540.5</v>
      </c>
      <c r="J29" s="48">
        <v>540.5</v>
      </c>
      <c r="K29" s="48">
        <v>540.5</v>
      </c>
      <c r="L29" s="48">
        <v>540.5</v>
      </c>
      <c r="M29" s="48">
        <v>540.5</v>
      </c>
      <c r="N29" s="48">
        <v>540.5</v>
      </c>
      <c r="O29" s="48">
        <v>540.5</v>
      </c>
      <c r="P29" s="49">
        <f>SUM(D29:O29)</f>
        <v>6486</v>
      </c>
    </row>
    <row r="30" spans="1:16" ht="19.5">
      <c r="A30" s="95" t="s">
        <v>78</v>
      </c>
      <c r="B30" s="96"/>
      <c r="C30" s="47"/>
      <c r="D30" s="48"/>
      <c r="E30" s="48"/>
      <c r="F30" s="48"/>
      <c r="G30" s="48"/>
      <c r="H30" s="48"/>
      <c r="I30" s="48"/>
      <c r="J30" s="48">
        <v>500</v>
      </c>
      <c r="K30" s="48"/>
      <c r="L30" s="48"/>
      <c r="M30" s="48"/>
      <c r="N30" s="48"/>
      <c r="O30" s="48"/>
      <c r="P30" s="49">
        <f>SUM(C30:O30)</f>
        <v>500</v>
      </c>
    </row>
    <row r="31" spans="1:16" ht="19.5">
      <c r="A31" s="95" t="s">
        <v>64</v>
      </c>
      <c r="B31" s="96"/>
      <c r="C31" s="50"/>
      <c r="D31" s="48"/>
      <c r="E31" s="48"/>
      <c r="F31" s="48">
        <v>1200</v>
      </c>
      <c r="G31" s="48"/>
      <c r="H31" s="48"/>
      <c r="I31" s="48"/>
      <c r="J31" s="48"/>
      <c r="K31" s="48"/>
      <c r="L31" s="48">
        <v>1200</v>
      </c>
      <c r="M31" s="48"/>
      <c r="N31" s="48"/>
      <c r="O31" s="48">
        <v>1200</v>
      </c>
      <c r="P31" s="49">
        <f>SUM(D31:O31)</f>
        <v>3600</v>
      </c>
    </row>
    <row r="32" spans="1:16" ht="19.5">
      <c r="A32" s="95" t="s">
        <v>81</v>
      </c>
      <c r="B32" s="96"/>
      <c r="C32" s="50"/>
      <c r="D32" s="48"/>
      <c r="E32" s="48"/>
      <c r="F32" s="48"/>
      <c r="G32" s="48"/>
      <c r="H32" s="48"/>
      <c r="I32" s="48"/>
      <c r="J32" s="48"/>
      <c r="K32" s="48"/>
      <c r="L32" s="48"/>
      <c r="M32" s="48">
        <v>2580</v>
      </c>
      <c r="N32" s="48"/>
      <c r="O32" s="48"/>
      <c r="P32" s="49">
        <f>SUM(D32:O32)</f>
        <v>2580</v>
      </c>
    </row>
    <row r="33" spans="1:18" ht="19.5">
      <c r="A33" s="95" t="s">
        <v>79</v>
      </c>
      <c r="B33" s="96"/>
      <c r="C33" s="50"/>
      <c r="D33" s="48"/>
      <c r="E33" s="48"/>
      <c r="F33" s="48"/>
      <c r="G33" s="48"/>
      <c r="H33" s="48"/>
      <c r="I33" s="48">
        <v>1500</v>
      </c>
      <c r="J33" s="48"/>
      <c r="K33" s="48"/>
      <c r="L33" s="48">
        <v>9200</v>
      </c>
      <c r="M33" s="48">
        <v>1000</v>
      </c>
      <c r="N33" s="48">
        <v>1000</v>
      </c>
      <c r="O33" s="48">
        <v>1000</v>
      </c>
      <c r="P33" s="49">
        <f>SUM(D33:O33)</f>
        <v>13700</v>
      </c>
    </row>
    <row r="34" spans="1:18" ht="19.5">
      <c r="A34" s="95" t="s">
        <v>80</v>
      </c>
      <c r="B34" s="96"/>
      <c r="C34" s="50"/>
      <c r="D34" s="48"/>
      <c r="E34" s="48"/>
      <c r="F34" s="48">
        <v>80000</v>
      </c>
      <c r="G34" s="48"/>
      <c r="H34" s="48"/>
      <c r="I34" s="48"/>
      <c r="J34" s="48"/>
      <c r="K34" s="48"/>
      <c r="L34" s="48"/>
      <c r="M34" s="48"/>
      <c r="N34" s="48"/>
      <c r="O34" s="48"/>
      <c r="P34" s="49">
        <f>SUM(D34:O34)</f>
        <v>80000</v>
      </c>
    </row>
    <row r="35" spans="1:18" ht="19.5">
      <c r="A35" s="99" t="s">
        <v>65</v>
      </c>
      <c r="B35" s="100"/>
      <c r="C35" s="45"/>
      <c r="D35" s="51">
        <f t="shared" ref="D35:O35" si="5">SUM(D27:D34)</f>
        <v>1110.5</v>
      </c>
      <c r="E35" s="51">
        <f t="shared" si="5"/>
        <v>1110.5</v>
      </c>
      <c r="F35" s="51">
        <f t="shared" si="5"/>
        <v>82310.5</v>
      </c>
      <c r="G35" s="51">
        <f t="shared" si="5"/>
        <v>1110.5</v>
      </c>
      <c r="H35" s="51">
        <f t="shared" si="5"/>
        <v>1110.5</v>
      </c>
      <c r="I35" s="51">
        <f t="shared" si="5"/>
        <v>2610.5</v>
      </c>
      <c r="J35" s="51">
        <f t="shared" si="5"/>
        <v>1610.5</v>
      </c>
      <c r="K35" s="51">
        <f t="shared" si="5"/>
        <v>1110.5</v>
      </c>
      <c r="L35" s="51">
        <f t="shared" si="5"/>
        <v>11510.5</v>
      </c>
      <c r="M35" s="51">
        <f t="shared" si="5"/>
        <v>4690.5</v>
      </c>
      <c r="N35" s="51">
        <f t="shared" si="5"/>
        <v>2110.5</v>
      </c>
      <c r="O35" s="51">
        <f t="shared" si="5"/>
        <v>3310.5</v>
      </c>
      <c r="P35" s="51">
        <f>SUM(P27:P34)</f>
        <v>113706</v>
      </c>
    </row>
    <row r="36" spans="1:18" ht="19.5">
      <c r="A36" s="97" t="s">
        <v>66</v>
      </c>
      <c r="B36" s="98"/>
      <c r="C36" s="47"/>
      <c r="D36" s="48"/>
      <c r="E36" s="49"/>
      <c r="F36" s="49">
        <v>750</v>
      </c>
      <c r="G36" s="49"/>
      <c r="H36" s="49"/>
      <c r="I36" s="49">
        <v>750</v>
      </c>
      <c r="J36" s="49"/>
      <c r="K36" s="49"/>
      <c r="L36" s="49">
        <v>750</v>
      </c>
      <c r="M36" s="49"/>
      <c r="N36" s="49"/>
      <c r="O36" s="49">
        <v>750</v>
      </c>
      <c r="P36" s="49">
        <f>SUM(D36:O36)</f>
        <v>3000</v>
      </c>
    </row>
    <row r="37" spans="1:18" ht="19.5">
      <c r="A37" s="97" t="s">
        <v>67</v>
      </c>
      <c r="B37" s="98"/>
      <c r="C37" s="47"/>
      <c r="D37" s="48">
        <v>2000</v>
      </c>
      <c r="E37" s="49"/>
      <c r="F37" s="49"/>
      <c r="G37" s="48"/>
      <c r="H37" s="49">
        <v>2000</v>
      </c>
      <c r="I37" s="49"/>
      <c r="J37" s="48"/>
      <c r="K37" s="49"/>
      <c r="L37" s="49">
        <v>2000</v>
      </c>
      <c r="M37" s="48"/>
      <c r="N37" s="49"/>
      <c r="O37" s="49"/>
      <c r="P37" s="49">
        <f t="shared" ref="P37:P42" si="6">SUM(D37:O37)</f>
        <v>6000</v>
      </c>
    </row>
    <row r="38" spans="1:18" ht="19.5">
      <c r="A38" s="53" t="s">
        <v>82</v>
      </c>
      <c r="B38" s="52"/>
      <c r="C38" s="47"/>
      <c r="D38" s="48"/>
      <c r="E38" s="48"/>
      <c r="F38" s="48">
        <v>2200</v>
      </c>
      <c r="G38" s="48"/>
      <c r="H38" s="48"/>
      <c r="I38" s="48"/>
      <c r="J38" s="48"/>
      <c r="K38" s="48">
        <v>1800</v>
      </c>
      <c r="L38" s="48"/>
      <c r="M38" s="48"/>
      <c r="N38" s="48"/>
      <c r="O38" s="48"/>
      <c r="P38" s="49">
        <f t="shared" si="6"/>
        <v>4000</v>
      </c>
    </row>
    <row r="39" spans="1:18" ht="19.5">
      <c r="A39" s="95" t="s">
        <v>68</v>
      </c>
      <c r="B39" s="96"/>
      <c r="C39" s="47"/>
      <c r="D39" s="48"/>
      <c r="E39" s="48"/>
      <c r="F39" s="48"/>
      <c r="G39" s="48"/>
      <c r="H39" s="48"/>
      <c r="I39" s="48"/>
      <c r="J39" s="48"/>
      <c r="K39" s="48"/>
      <c r="L39" s="48"/>
      <c r="M39" s="48">
        <v>400</v>
      </c>
      <c r="N39" s="48">
        <v>22000</v>
      </c>
      <c r="O39" s="48"/>
      <c r="P39" s="49">
        <f t="shared" si="6"/>
        <v>22400</v>
      </c>
      <c r="R39" s="57"/>
    </row>
    <row r="40" spans="1:18" ht="19.5">
      <c r="A40" s="97" t="s">
        <v>69</v>
      </c>
      <c r="B40" s="98"/>
      <c r="C40" s="47"/>
      <c r="D40" s="48"/>
      <c r="E40" s="48"/>
      <c r="F40" s="48">
        <v>45</v>
      </c>
      <c r="G40" s="48"/>
      <c r="H40" s="48"/>
      <c r="I40" s="48">
        <v>30</v>
      </c>
      <c r="J40" s="48"/>
      <c r="K40" s="48"/>
      <c r="L40" s="48">
        <v>15</v>
      </c>
      <c r="M40" s="48"/>
      <c r="N40" s="48"/>
      <c r="O40" s="48">
        <v>15</v>
      </c>
      <c r="P40" s="49">
        <f t="shared" si="6"/>
        <v>105</v>
      </c>
    </row>
    <row r="41" spans="1:18" ht="19.5">
      <c r="A41" s="97" t="s">
        <v>70</v>
      </c>
      <c r="B41" s="98"/>
      <c r="C41" s="47"/>
      <c r="D41" s="48">
        <v>2275</v>
      </c>
      <c r="E41" s="49"/>
      <c r="F41" s="49"/>
      <c r="G41" s="49"/>
      <c r="I41" s="49">
        <v>2275</v>
      </c>
      <c r="J41" s="49"/>
      <c r="K41" s="49"/>
      <c r="L41" s="49"/>
      <c r="M41" s="49"/>
      <c r="N41" s="49"/>
      <c r="O41" s="49">
        <v>2275</v>
      </c>
      <c r="P41" s="49">
        <f t="shared" si="6"/>
        <v>6825</v>
      </c>
    </row>
    <row r="42" spans="1:18" ht="19.5">
      <c r="A42" s="95" t="s">
        <v>71</v>
      </c>
      <c r="B42" s="96"/>
      <c r="C42" s="47"/>
      <c r="D42" s="48">
        <v>300</v>
      </c>
      <c r="E42" s="48"/>
      <c r="F42" s="48"/>
      <c r="H42" s="48">
        <v>700</v>
      </c>
      <c r="I42" s="48"/>
      <c r="J42" s="48"/>
      <c r="K42" s="48"/>
      <c r="L42" s="48"/>
      <c r="M42" s="48"/>
      <c r="N42" s="48">
        <v>1000</v>
      </c>
      <c r="O42" s="48"/>
      <c r="P42" s="49">
        <f t="shared" si="6"/>
        <v>2000</v>
      </c>
    </row>
    <row r="43" spans="1:18" ht="19.5">
      <c r="A43" s="99" t="s">
        <v>72</v>
      </c>
      <c r="B43" s="100"/>
      <c r="C43" s="45"/>
      <c r="D43" s="51">
        <f t="shared" ref="D43:O43" si="7">SUM(D37:D41)</f>
        <v>4275</v>
      </c>
      <c r="E43" s="51">
        <f t="shared" si="7"/>
        <v>0</v>
      </c>
      <c r="F43" s="51">
        <f t="shared" si="7"/>
        <v>2245</v>
      </c>
      <c r="G43" s="51">
        <f t="shared" si="7"/>
        <v>0</v>
      </c>
      <c r="H43" s="51">
        <f t="shared" si="7"/>
        <v>2000</v>
      </c>
      <c r="I43" s="51">
        <f t="shared" si="7"/>
        <v>2305</v>
      </c>
      <c r="J43" s="51">
        <f t="shared" si="7"/>
        <v>0</v>
      </c>
      <c r="K43" s="51">
        <f t="shared" si="7"/>
        <v>1800</v>
      </c>
      <c r="L43" s="51">
        <f t="shared" si="7"/>
        <v>2015</v>
      </c>
      <c r="M43" s="51">
        <f t="shared" si="7"/>
        <v>400</v>
      </c>
      <c r="N43" s="51">
        <f t="shared" si="7"/>
        <v>22000</v>
      </c>
      <c r="O43" s="51">
        <f t="shared" si="7"/>
        <v>2290</v>
      </c>
      <c r="P43" s="51">
        <f>SUM(P36:P41)</f>
        <v>42330</v>
      </c>
    </row>
    <row r="44" spans="1:18" ht="19.5">
      <c r="A44" s="101"/>
      <c r="B44" s="97"/>
      <c r="C44" s="47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9"/>
    </row>
    <row r="45" spans="1:18" ht="19.5">
      <c r="A45" s="102"/>
      <c r="B45" s="99"/>
      <c r="C45" s="45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</row>
    <row r="46" spans="1:18" ht="14.5" thickBot="1">
      <c r="A46" s="103" t="s">
        <v>73</v>
      </c>
      <c r="B46" s="104"/>
      <c r="C46" s="54"/>
      <c r="D46" s="55">
        <f t="shared" ref="D46:P46" si="8">D18+D25+D35+D43+D45</f>
        <v>7790.5</v>
      </c>
      <c r="E46" s="55">
        <f t="shared" si="8"/>
        <v>9655.5</v>
      </c>
      <c r="F46" s="55">
        <f t="shared" si="8"/>
        <v>108600.5</v>
      </c>
      <c r="G46" s="55">
        <f t="shared" si="8"/>
        <v>3815.5</v>
      </c>
      <c r="H46" s="55">
        <f t="shared" si="8"/>
        <v>10355.5</v>
      </c>
      <c r="I46" s="55">
        <f t="shared" si="8"/>
        <v>7160.5</v>
      </c>
      <c r="J46" s="55">
        <f t="shared" si="8"/>
        <v>2815.5</v>
      </c>
      <c r="K46" s="55">
        <f t="shared" si="8"/>
        <v>4955.5</v>
      </c>
      <c r="L46" s="55">
        <f t="shared" si="8"/>
        <v>17470.5</v>
      </c>
      <c r="M46" s="55">
        <f t="shared" si="8"/>
        <v>7795.5</v>
      </c>
      <c r="N46" s="55">
        <f t="shared" si="8"/>
        <v>25955.5</v>
      </c>
      <c r="O46" s="55">
        <f t="shared" si="8"/>
        <v>8845.5</v>
      </c>
      <c r="P46" s="55">
        <f t="shared" si="8"/>
        <v>220716</v>
      </c>
    </row>
    <row r="47" spans="1:18" ht="14.5" thickTop="1"/>
  </sheetData>
  <mergeCells count="44">
    <mergeCell ref="A6:B6"/>
    <mergeCell ref="B1:Q1"/>
    <mergeCell ref="A3:B5"/>
    <mergeCell ref="C3:C5"/>
    <mergeCell ref="D3:P3"/>
    <mergeCell ref="P4:P5"/>
    <mergeCell ref="A19:B19"/>
    <mergeCell ref="A7:B7"/>
    <mergeCell ref="A8:B8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31:B31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44:B44"/>
    <mergeCell ref="A45:B45"/>
    <mergeCell ref="A46:B46"/>
    <mergeCell ref="A33:B33"/>
    <mergeCell ref="A34:B34"/>
    <mergeCell ref="A35:B35"/>
    <mergeCell ref="A36:B36"/>
    <mergeCell ref="A37:B37"/>
    <mergeCell ref="A39:B39"/>
    <mergeCell ref="A32:B32"/>
    <mergeCell ref="A42:B42"/>
    <mergeCell ref="A40:B40"/>
    <mergeCell ref="A41:B41"/>
    <mergeCell ref="A43:B4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369BC-84B3-47E9-9F54-CF8DAF7909E3}">
  <dimension ref="A1:P39"/>
  <sheetViews>
    <sheetView rightToLeft="1" tabSelected="1" topLeftCell="A11" zoomScale="90" zoomScaleNormal="90" workbookViewId="0">
      <selection activeCell="E31" sqref="E31"/>
    </sheetView>
  </sheetViews>
  <sheetFormatPr defaultRowHeight="14"/>
  <cols>
    <col min="1" max="1" width="7.33203125" customWidth="1"/>
    <col min="2" max="2" width="9.08203125" customWidth="1"/>
    <col min="3" max="3" width="27.9140625" customWidth="1"/>
  </cols>
  <sheetData>
    <row r="1" spans="1:16" ht="15.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61"/>
      <c r="P1" s="36"/>
    </row>
    <row r="2" spans="1:16" ht="34.5">
      <c r="A2" s="36"/>
      <c r="B2" s="125" t="s">
        <v>115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1:16" ht="35" thickBot="1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6" ht="18" thickTop="1">
      <c r="A4" s="36"/>
      <c r="B4" s="127" t="s">
        <v>87</v>
      </c>
      <c r="C4" s="130" t="s">
        <v>88</v>
      </c>
      <c r="D4" s="133" t="s">
        <v>97</v>
      </c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5"/>
    </row>
    <row r="5" spans="1:16" ht="21">
      <c r="A5" s="36"/>
      <c r="B5" s="128"/>
      <c r="C5" s="131"/>
      <c r="D5" s="37" t="s">
        <v>40</v>
      </c>
      <c r="E5" s="38" t="s">
        <v>40</v>
      </c>
      <c r="F5" s="38" t="s">
        <v>40</v>
      </c>
      <c r="G5" s="38" t="s">
        <v>40</v>
      </c>
      <c r="H5" s="38" t="s">
        <v>40</v>
      </c>
      <c r="I5" s="38" t="s">
        <v>40</v>
      </c>
      <c r="J5" s="38" t="s">
        <v>40</v>
      </c>
      <c r="K5" s="38" t="s">
        <v>40</v>
      </c>
      <c r="L5" s="38" t="s">
        <v>40</v>
      </c>
      <c r="M5" s="38" t="s">
        <v>40</v>
      </c>
      <c r="N5" s="38" t="s">
        <v>40</v>
      </c>
      <c r="O5" s="38" t="s">
        <v>41</v>
      </c>
      <c r="P5" s="63" t="s">
        <v>42</v>
      </c>
    </row>
    <row r="6" spans="1:16" ht="21.5" thickBot="1">
      <c r="A6" s="64"/>
      <c r="B6" s="129"/>
      <c r="C6" s="132"/>
      <c r="D6" s="65">
        <v>1</v>
      </c>
      <c r="E6" s="66">
        <v>2</v>
      </c>
      <c r="F6" s="66">
        <v>3</v>
      </c>
      <c r="G6" s="66">
        <v>4</v>
      </c>
      <c r="H6" s="66">
        <v>5</v>
      </c>
      <c r="I6" s="66">
        <v>6</v>
      </c>
      <c r="J6" s="66">
        <v>7</v>
      </c>
      <c r="K6" s="66">
        <v>8</v>
      </c>
      <c r="L6" s="66">
        <v>9</v>
      </c>
      <c r="M6" s="66">
        <v>10</v>
      </c>
      <c r="N6" s="66">
        <v>11</v>
      </c>
      <c r="O6" s="66">
        <v>12</v>
      </c>
      <c r="P6" s="67"/>
    </row>
    <row r="7" spans="1:16" ht="14.5" thickTop="1">
      <c r="A7" s="64"/>
      <c r="B7" s="68"/>
      <c r="C7" s="68" t="s">
        <v>89</v>
      </c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70">
        <f>SUM(D7:O7)</f>
        <v>0</v>
      </c>
    </row>
    <row r="8" spans="1:16" ht="15.5">
      <c r="A8" s="36"/>
      <c r="B8" s="71"/>
      <c r="C8" t="s">
        <v>110</v>
      </c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73">
        <f>SUM(D8:O8)</f>
        <v>0</v>
      </c>
    </row>
    <row r="9" spans="1:16" ht="15.5">
      <c r="A9" s="36"/>
      <c r="B9" s="71"/>
      <c r="C9" s="74" t="s">
        <v>111</v>
      </c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73">
        <f t="shared" ref="P9:P13" si="0">SUM(D9:O9)</f>
        <v>0</v>
      </c>
    </row>
    <row r="10" spans="1:16" ht="15.5">
      <c r="A10" s="36"/>
      <c r="B10" s="71"/>
      <c r="C10" s="74" t="s">
        <v>112</v>
      </c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73">
        <f t="shared" si="0"/>
        <v>0</v>
      </c>
    </row>
    <row r="11" spans="1:16" ht="15.5">
      <c r="A11" s="36"/>
      <c r="B11" s="71"/>
      <c r="C11" s="74" t="s">
        <v>113</v>
      </c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73">
        <f t="shared" si="0"/>
        <v>0</v>
      </c>
    </row>
    <row r="12" spans="1:16" ht="15.5">
      <c r="A12" s="36"/>
      <c r="B12" s="71"/>
      <c r="C12" s="72" t="s">
        <v>98</v>
      </c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73">
        <f t="shared" si="0"/>
        <v>0</v>
      </c>
    </row>
    <row r="13" spans="1:16" ht="15.5">
      <c r="A13" s="36"/>
      <c r="B13" s="71"/>
      <c r="C13" s="74" t="s">
        <v>114</v>
      </c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73">
        <f t="shared" si="0"/>
        <v>0</v>
      </c>
    </row>
    <row r="14" spans="1:16" ht="14.5" thickBot="1">
      <c r="A14" s="36"/>
      <c r="B14" s="75"/>
      <c r="C14" s="76" t="s">
        <v>90</v>
      </c>
      <c r="D14" s="77">
        <f>SUM(D8:D13)</f>
        <v>0</v>
      </c>
      <c r="E14" s="77">
        <f t="shared" ref="E14:P14" si="1">SUM(E8:E13)</f>
        <v>0</v>
      </c>
      <c r="F14" s="77">
        <f t="shared" si="1"/>
        <v>0</v>
      </c>
      <c r="G14" s="77">
        <f t="shared" si="1"/>
        <v>0</v>
      </c>
      <c r="H14" s="77">
        <f t="shared" si="1"/>
        <v>0</v>
      </c>
      <c r="I14" s="77">
        <f t="shared" si="1"/>
        <v>0</v>
      </c>
      <c r="J14" s="77">
        <f t="shared" si="1"/>
        <v>0</v>
      </c>
      <c r="K14" s="77">
        <f t="shared" si="1"/>
        <v>0</v>
      </c>
      <c r="L14" s="77">
        <f t="shared" si="1"/>
        <v>0</v>
      </c>
      <c r="M14" s="77">
        <f t="shared" si="1"/>
        <v>0</v>
      </c>
      <c r="N14" s="77">
        <f t="shared" si="1"/>
        <v>0</v>
      </c>
      <c r="O14" s="77">
        <f t="shared" si="1"/>
        <v>0</v>
      </c>
      <c r="P14" s="77">
        <f t="shared" si="1"/>
        <v>0</v>
      </c>
    </row>
    <row r="15" spans="1:16" ht="14.5" thickTop="1">
      <c r="A15" s="64"/>
      <c r="B15" s="75"/>
      <c r="C15" s="68" t="s">
        <v>91</v>
      </c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70">
        <f t="shared" ref="P15" si="2">SUM(D15:O15)</f>
        <v>0</v>
      </c>
    </row>
    <row r="16" spans="1:16" ht="15.5">
      <c r="A16" s="36"/>
      <c r="B16" s="71"/>
      <c r="C16" s="72" t="s">
        <v>107</v>
      </c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73">
        <f>SUM(D16:O16)</f>
        <v>0</v>
      </c>
    </row>
    <row r="17" spans="1:16" ht="15.5">
      <c r="A17" s="36"/>
      <c r="B17" s="71"/>
      <c r="C17" s="72" t="s">
        <v>108</v>
      </c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73">
        <f>SUM(D17:O17)</f>
        <v>0</v>
      </c>
    </row>
    <row r="18" spans="1:16">
      <c r="A18" s="36"/>
      <c r="B18" s="75"/>
      <c r="C18" s="74" t="s">
        <v>109</v>
      </c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73"/>
    </row>
    <row r="19" spans="1:16">
      <c r="A19" s="36"/>
      <c r="B19" s="75"/>
      <c r="C19" s="76" t="s">
        <v>90</v>
      </c>
      <c r="D19" s="77">
        <f>SUM(D16:D18)</f>
        <v>0</v>
      </c>
      <c r="E19" s="77">
        <f t="shared" ref="E19:P19" si="3">SUM(E16:E18)</f>
        <v>0</v>
      </c>
      <c r="F19" s="77">
        <f t="shared" si="3"/>
        <v>0</v>
      </c>
      <c r="G19" s="77">
        <f t="shared" si="3"/>
        <v>0</v>
      </c>
      <c r="H19" s="77">
        <f t="shared" si="3"/>
        <v>0</v>
      </c>
      <c r="I19" s="77">
        <f t="shared" si="3"/>
        <v>0</v>
      </c>
      <c r="J19" s="77">
        <f t="shared" si="3"/>
        <v>0</v>
      </c>
      <c r="K19" s="77">
        <f t="shared" si="3"/>
        <v>0</v>
      </c>
      <c r="L19" s="77">
        <f t="shared" si="3"/>
        <v>0</v>
      </c>
      <c r="M19" s="77">
        <f t="shared" si="3"/>
        <v>0</v>
      </c>
      <c r="N19" s="77">
        <f t="shared" si="3"/>
        <v>0</v>
      </c>
      <c r="O19" s="77">
        <f t="shared" si="3"/>
        <v>0</v>
      </c>
      <c r="P19" s="77">
        <f t="shared" si="3"/>
        <v>0</v>
      </c>
    </row>
    <row r="20" spans="1:16">
      <c r="A20" s="36"/>
      <c r="B20" s="75"/>
      <c r="C20" s="72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73"/>
    </row>
    <row r="21" spans="1:16">
      <c r="A21" s="78"/>
      <c r="B21" s="75"/>
      <c r="C21" s="79" t="s">
        <v>92</v>
      </c>
      <c r="D21" s="80">
        <f>D19+D14</f>
        <v>0</v>
      </c>
      <c r="E21" s="80">
        <f t="shared" ref="E21:P21" si="4">E19+E14</f>
        <v>0</v>
      </c>
      <c r="F21" s="80">
        <f t="shared" si="4"/>
        <v>0</v>
      </c>
      <c r="G21" s="80">
        <f t="shared" si="4"/>
        <v>0</v>
      </c>
      <c r="H21" s="80">
        <f t="shared" si="4"/>
        <v>0</v>
      </c>
      <c r="I21" s="80">
        <f t="shared" si="4"/>
        <v>0</v>
      </c>
      <c r="J21" s="80">
        <f t="shared" si="4"/>
        <v>0</v>
      </c>
      <c r="K21" s="80">
        <f t="shared" si="4"/>
        <v>0</v>
      </c>
      <c r="L21" s="80">
        <f t="shared" si="4"/>
        <v>0</v>
      </c>
      <c r="M21" s="80">
        <f t="shared" si="4"/>
        <v>0</v>
      </c>
      <c r="N21" s="80">
        <f t="shared" si="4"/>
        <v>0</v>
      </c>
      <c r="O21" s="80">
        <f t="shared" si="4"/>
        <v>0</v>
      </c>
      <c r="P21" s="80">
        <f t="shared" si="4"/>
        <v>0</v>
      </c>
    </row>
    <row r="22" spans="1:16" ht="14.5" thickBot="1">
      <c r="A22" s="36"/>
      <c r="B22" s="75"/>
      <c r="C22" s="74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73"/>
    </row>
    <row r="23" spans="1:16" ht="14.5" thickTop="1">
      <c r="A23" s="64"/>
      <c r="B23" s="75"/>
      <c r="C23" s="68" t="s">
        <v>93</v>
      </c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70">
        <f>SUM(D23:O23)</f>
        <v>0</v>
      </c>
    </row>
    <row r="24" spans="1:16" ht="15.5">
      <c r="A24" s="36"/>
      <c r="B24" s="71"/>
      <c r="C24" s="72" t="s">
        <v>103</v>
      </c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73">
        <f>SUM(D24:O24)</f>
        <v>0</v>
      </c>
    </row>
    <row r="25" spans="1:16" ht="15.5">
      <c r="A25" s="36"/>
      <c r="B25" s="71"/>
      <c r="C25" s="72" t="s">
        <v>104</v>
      </c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73">
        <f t="shared" ref="P25:P26" si="5">SUM(D25:O25)</f>
        <v>0</v>
      </c>
    </row>
    <row r="26" spans="1:16" ht="15.5">
      <c r="A26" s="36"/>
      <c r="B26" s="71"/>
      <c r="C26" s="72" t="s">
        <v>105</v>
      </c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73">
        <f t="shared" si="5"/>
        <v>0</v>
      </c>
    </row>
    <row r="27" spans="1:16">
      <c r="A27" s="36"/>
      <c r="B27" s="75"/>
      <c r="C27" s="74" t="s">
        <v>106</v>
      </c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73"/>
    </row>
    <row r="28" spans="1:16" ht="14.5" thickBot="1">
      <c r="A28" s="36"/>
      <c r="B28" s="75"/>
      <c r="C28" s="76" t="s">
        <v>90</v>
      </c>
      <c r="D28" s="77">
        <f>SUM(D24:D27)</f>
        <v>0</v>
      </c>
      <c r="E28" s="77">
        <f t="shared" ref="E28:P28" si="6">SUM(E24:E27)</f>
        <v>0</v>
      </c>
      <c r="F28" s="77">
        <f t="shared" si="6"/>
        <v>0</v>
      </c>
      <c r="G28" s="77">
        <f t="shared" si="6"/>
        <v>0</v>
      </c>
      <c r="H28" s="77">
        <f t="shared" si="6"/>
        <v>0</v>
      </c>
      <c r="I28" s="77">
        <f t="shared" si="6"/>
        <v>0</v>
      </c>
      <c r="J28" s="77">
        <f t="shared" si="6"/>
        <v>0</v>
      </c>
      <c r="K28" s="77">
        <f t="shared" si="6"/>
        <v>0</v>
      </c>
      <c r="L28" s="77">
        <f t="shared" si="6"/>
        <v>0</v>
      </c>
      <c r="M28" s="77">
        <f t="shared" si="6"/>
        <v>0</v>
      </c>
      <c r="N28" s="77">
        <f t="shared" si="6"/>
        <v>0</v>
      </c>
      <c r="O28" s="77">
        <f t="shared" si="6"/>
        <v>0</v>
      </c>
      <c r="P28" s="77">
        <f t="shared" si="6"/>
        <v>0</v>
      </c>
    </row>
    <row r="29" spans="1:16" ht="15" thickTop="1" thickBot="1">
      <c r="A29" s="64"/>
      <c r="B29" s="75"/>
      <c r="C29" s="68" t="s">
        <v>94</v>
      </c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70">
        <f>SUM(D29:O29)</f>
        <v>0</v>
      </c>
    </row>
    <row r="30" spans="1:16" ht="16.5" thickTop="1" thickBot="1">
      <c r="A30" s="36"/>
      <c r="B30" s="71"/>
      <c r="C30" s="72" t="s">
        <v>99</v>
      </c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70">
        <f t="shared" ref="P30:P32" si="7">SUM(D30:O30)</f>
        <v>0</v>
      </c>
    </row>
    <row r="31" spans="1:16" ht="16.5" thickTop="1" thickBot="1">
      <c r="A31" s="36"/>
      <c r="B31" s="71"/>
      <c r="C31" s="72" t="s">
        <v>100</v>
      </c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70">
        <f t="shared" si="7"/>
        <v>0</v>
      </c>
    </row>
    <row r="32" spans="1:16" ht="16" thickTop="1">
      <c r="A32" s="36"/>
      <c r="B32" s="71"/>
      <c r="C32" s="72" t="s">
        <v>101</v>
      </c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70">
        <f t="shared" si="7"/>
        <v>0</v>
      </c>
    </row>
    <row r="33" spans="1:16" ht="15.5">
      <c r="A33" s="36"/>
      <c r="B33" s="71"/>
      <c r="C33" s="72" t="s">
        <v>102</v>
      </c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86"/>
    </row>
    <row r="34" spans="1:16">
      <c r="A34" s="36"/>
      <c r="B34" s="75"/>
      <c r="C34" s="76" t="s">
        <v>90</v>
      </c>
      <c r="D34" s="77">
        <f>SUM(D30:D32)</f>
        <v>0</v>
      </c>
      <c r="E34" s="77">
        <f t="shared" ref="E34:P34" si="8">SUM(E30:E32)</f>
        <v>0</v>
      </c>
      <c r="F34" s="77">
        <f t="shared" si="8"/>
        <v>0</v>
      </c>
      <c r="G34" s="77">
        <f t="shared" si="8"/>
        <v>0</v>
      </c>
      <c r="H34" s="77">
        <f t="shared" si="8"/>
        <v>0</v>
      </c>
      <c r="I34" s="77">
        <f t="shared" si="8"/>
        <v>0</v>
      </c>
      <c r="J34" s="77">
        <f t="shared" si="8"/>
        <v>0</v>
      </c>
      <c r="K34" s="77">
        <f t="shared" si="8"/>
        <v>0</v>
      </c>
      <c r="L34" s="77">
        <f t="shared" si="8"/>
        <v>0</v>
      </c>
      <c r="M34" s="77">
        <f t="shared" si="8"/>
        <v>0</v>
      </c>
      <c r="N34" s="77">
        <f t="shared" si="8"/>
        <v>0</v>
      </c>
      <c r="O34" s="77">
        <f t="shared" si="8"/>
        <v>0</v>
      </c>
      <c r="P34" s="77">
        <f t="shared" si="8"/>
        <v>0</v>
      </c>
    </row>
    <row r="35" spans="1:16">
      <c r="A35" s="36"/>
      <c r="B35" s="75"/>
      <c r="C35" s="72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73"/>
    </row>
    <row r="36" spans="1:16">
      <c r="A36" s="78"/>
      <c r="B36" s="75"/>
      <c r="C36" s="79" t="s">
        <v>95</v>
      </c>
      <c r="D36" s="80">
        <f>D34+D28</f>
        <v>0</v>
      </c>
      <c r="E36" s="80">
        <f t="shared" ref="E36:P36" si="9">E34+E28</f>
        <v>0</v>
      </c>
      <c r="F36" s="80">
        <f t="shared" si="9"/>
        <v>0</v>
      </c>
      <c r="G36" s="80">
        <f t="shared" si="9"/>
        <v>0</v>
      </c>
      <c r="H36" s="80">
        <f t="shared" si="9"/>
        <v>0</v>
      </c>
      <c r="I36" s="80">
        <f t="shared" si="9"/>
        <v>0</v>
      </c>
      <c r="J36" s="80">
        <f t="shared" si="9"/>
        <v>0</v>
      </c>
      <c r="K36" s="80">
        <f t="shared" si="9"/>
        <v>0</v>
      </c>
      <c r="L36" s="80">
        <f t="shared" si="9"/>
        <v>0</v>
      </c>
      <c r="M36" s="80">
        <f t="shared" si="9"/>
        <v>0</v>
      </c>
      <c r="N36" s="80">
        <f t="shared" si="9"/>
        <v>0</v>
      </c>
      <c r="O36" s="80">
        <f t="shared" si="9"/>
        <v>0</v>
      </c>
      <c r="P36" s="80">
        <f t="shared" si="9"/>
        <v>0</v>
      </c>
    </row>
    <row r="37" spans="1:16">
      <c r="A37" s="36"/>
      <c r="B37" s="75"/>
      <c r="C37" s="72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73"/>
    </row>
    <row r="38" spans="1:16" ht="26.5" thickBot="1">
      <c r="A38" s="82"/>
      <c r="B38" s="83"/>
      <c r="C38" s="84" t="s">
        <v>96</v>
      </c>
      <c r="D38" s="85">
        <f t="shared" ref="D38:P38" si="10">D36+D21</f>
        <v>0</v>
      </c>
      <c r="E38" s="85">
        <f t="shared" si="10"/>
        <v>0</v>
      </c>
      <c r="F38" s="85">
        <f t="shared" si="10"/>
        <v>0</v>
      </c>
      <c r="G38" s="85">
        <f t="shared" si="10"/>
        <v>0</v>
      </c>
      <c r="H38" s="85">
        <f t="shared" si="10"/>
        <v>0</v>
      </c>
      <c r="I38" s="85">
        <f t="shared" si="10"/>
        <v>0</v>
      </c>
      <c r="J38" s="85">
        <f t="shared" si="10"/>
        <v>0</v>
      </c>
      <c r="K38" s="85">
        <f t="shared" si="10"/>
        <v>0</v>
      </c>
      <c r="L38" s="85">
        <f t="shared" si="10"/>
        <v>0</v>
      </c>
      <c r="M38" s="85">
        <f t="shared" si="10"/>
        <v>0</v>
      </c>
      <c r="N38" s="85">
        <f t="shared" si="10"/>
        <v>0</v>
      </c>
      <c r="O38" s="85">
        <f t="shared" si="10"/>
        <v>0</v>
      </c>
      <c r="P38" s="85">
        <f t="shared" si="10"/>
        <v>0</v>
      </c>
    </row>
    <row r="39" spans="1:16" ht="14.5" thickTop="1"/>
  </sheetData>
  <mergeCells count="4">
    <mergeCell ref="B2:P2"/>
    <mergeCell ref="B4:B6"/>
    <mergeCell ref="C4:C6"/>
    <mergeCell ref="D4:P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موازنة مصاريف البرامج 2024م</vt:lpstr>
      <vt:lpstr>موازنة المصروفات2024 </vt:lpstr>
      <vt:lpstr>موازنة التبرعات و الايرادات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ندى الوهيب</dc:creator>
  <cp:lastModifiedBy>ندى الوهيب</cp:lastModifiedBy>
  <dcterms:created xsi:type="dcterms:W3CDTF">2024-01-01T08:24:12Z</dcterms:created>
  <dcterms:modified xsi:type="dcterms:W3CDTF">2024-01-15T09:51:40Z</dcterms:modified>
</cp:coreProperties>
</file>