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halghat-my.sharepoint.com/personal/accounting_nemh_org_sa/Documents/مستندات عام 2025م/"/>
    </mc:Choice>
  </mc:AlternateContent>
  <xr:revisionPtr revIDLastSave="509" documentId="13_ncr:1_{53C3584D-3052-4E06-A78D-6DC839CFC5EF}" xr6:coauthVersionLast="47" xr6:coauthVersionMax="47" xr10:uidLastSave="{4B92C453-B066-4778-9566-21EBFCC15F6E}"/>
  <bookViews>
    <workbookView xWindow="-110" yWindow="-110" windowWidth="19420" windowHeight="10300" xr2:uid="{82548211-BAA0-4DC8-9E8E-015D43F2E10D}"/>
  </bookViews>
  <sheets>
    <sheet name="موازنة مصاريف البرامج 2026" sheetId="1" r:id="rId1"/>
    <sheet name="موازنة المصروفات 2026" sheetId="2" r:id="rId2"/>
    <sheet name="خطة الأصول و الاستثمار" sheetId="4" r:id="rId3"/>
  </sheets>
  <calcPr calcId="191029" iterate="1" iterateCount="300" iterateDelta="1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P47" i="2"/>
  <c r="P10" i="2"/>
  <c r="P9" i="2" l="1"/>
  <c r="P43" i="2"/>
  <c r="P26" i="2"/>
  <c r="P14" i="2"/>
  <c r="P15" i="2"/>
  <c r="P13" i="2"/>
  <c r="P11" i="2" l="1"/>
  <c r="D16" i="2"/>
  <c r="G9" i="4" l="1"/>
  <c r="G7" i="4"/>
  <c r="G10" i="4"/>
  <c r="G19" i="4"/>
  <c r="G18" i="4"/>
  <c r="G17" i="4"/>
  <c r="G16" i="4"/>
  <c r="G15" i="4"/>
  <c r="G14" i="4"/>
  <c r="G13" i="4"/>
  <c r="G12" i="4"/>
  <c r="G11" i="4"/>
  <c r="G6" i="4"/>
  <c r="G5" i="4"/>
  <c r="P12" i="2" l="1"/>
  <c r="P8" i="2"/>
  <c r="P6" i="2"/>
  <c r="G21" i="1"/>
  <c r="K12" i="1"/>
  <c r="K13" i="1"/>
  <c r="T20" i="1"/>
  <c r="S20" i="1"/>
  <c r="S19" i="1"/>
  <c r="Q20" i="1"/>
  <c r="R20" i="1"/>
  <c r="K19" i="1"/>
  <c r="I19" i="1"/>
  <c r="J19" i="1"/>
  <c r="L19" i="1"/>
  <c r="M19" i="1"/>
  <c r="N19" i="1"/>
  <c r="O19" i="1"/>
  <c r="P19" i="1"/>
  <c r="Q19" i="1"/>
  <c r="R19" i="1"/>
  <c r="T19" i="1"/>
  <c r="R18" i="1"/>
  <c r="K18" i="1"/>
  <c r="I18" i="1"/>
  <c r="J18" i="1"/>
  <c r="L18" i="1"/>
  <c r="M18" i="1"/>
  <c r="N18" i="1"/>
  <c r="O18" i="1"/>
  <c r="P18" i="1"/>
  <c r="Q18" i="1"/>
  <c r="S18" i="1"/>
  <c r="T18" i="1"/>
  <c r="I17" i="1"/>
  <c r="J17" i="1"/>
  <c r="L17" i="1"/>
  <c r="M17" i="1"/>
  <c r="N17" i="1"/>
  <c r="O17" i="1"/>
  <c r="P17" i="1"/>
  <c r="Q17" i="1"/>
  <c r="R17" i="1"/>
  <c r="S17" i="1"/>
  <c r="T17" i="1"/>
  <c r="K16" i="1"/>
  <c r="Q16" i="1"/>
  <c r="I16" i="1"/>
  <c r="J16" i="1"/>
  <c r="L16" i="1"/>
  <c r="M16" i="1"/>
  <c r="N16" i="1"/>
  <c r="O16" i="1"/>
  <c r="P16" i="1"/>
  <c r="R16" i="1"/>
  <c r="S16" i="1"/>
  <c r="T16" i="1"/>
  <c r="I15" i="1"/>
  <c r="J15" i="1"/>
  <c r="L15" i="1"/>
  <c r="M15" i="1"/>
  <c r="N15" i="1"/>
  <c r="O15" i="1"/>
  <c r="P15" i="1"/>
  <c r="Q15" i="1"/>
  <c r="R15" i="1"/>
  <c r="S15" i="1"/>
  <c r="T15" i="1"/>
  <c r="N14" i="1"/>
  <c r="T14" i="1"/>
  <c r="S14" i="1"/>
  <c r="R14" i="1"/>
  <c r="Q14" i="1"/>
  <c r="I13" i="1"/>
  <c r="J13" i="1"/>
  <c r="L13" i="1"/>
  <c r="M13" i="1"/>
  <c r="N13" i="1"/>
  <c r="O13" i="1"/>
  <c r="P13" i="1"/>
  <c r="Q13" i="1"/>
  <c r="R13" i="1"/>
  <c r="S13" i="1"/>
  <c r="T13" i="1"/>
  <c r="I12" i="1"/>
  <c r="J12" i="1"/>
  <c r="L12" i="1"/>
  <c r="M12" i="1"/>
  <c r="N12" i="1"/>
  <c r="O12" i="1"/>
  <c r="P12" i="1"/>
  <c r="Q12" i="1"/>
  <c r="R12" i="1"/>
  <c r="S12" i="1"/>
  <c r="T12" i="1"/>
  <c r="J11" i="1"/>
  <c r="K11" i="1"/>
  <c r="L11" i="1"/>
  <c r="M11" i="1"/>
  <c r="N11" i="1"/>
  <c r="O11" i="1"/>
  <c r="P11" i="1"/>
  <c r="Q11" i="1"/>
  <c r="R11" i="1"/>
  <c r="S11" i="1"/>
  <c r="T11" i="1"/>
  <c r="I11" i="1"/>
  <c r="K10" i="1"/>
  <c r="I10" i="1"/>
  <c r="J10" i="1"/>
  <c r="L10" i="1"/>
  <c r="M10" i="1"/>
  <c r="N10" i="1"/>
  <c r="O10" i="1"/>
  <c r="P10" i="1"/>
  <c r="Q10" i="1"/>
  <c r="R10" i="1"/>
  <c r="S10" i="1"/>
  <c r="T10" i="1"/>
  <c r="T9" i="1"/>
  <c r="S9" i="1"/>
  <c r="R9" i="1"/>
  <c r="Q9" i="1"/>
  <c r="P9" i="1"/>
  <c r="O9" i="1"/>
  <c r="N9" i="1"/>
  <c r="M9" i="1"/>
  <c r="L9" i="1"/>
  <c r="K9" i="1"/>
  <c r="J9" i="1"/>
  <c r="I9" i="1"/>
  <c r="T8" i="1"/>
  <c r="S8" i="1"/>
  <c r="R8" i="1"/>
  <c r="Q8" i="1"/>
  <c r="T7" i="1"/>
  <c r="S7" i="1"/>
  <c r="R7" i="1"/>
  <c r="Q7" i="1"/>
  <c r="T6" i="1"/>
  <c r="R6" i="1"/>
  <c r="J6" i="1"/>
  <c r="K6" i="1"/>
  <c r="L6" i="1"/>
  <c r="M6" i="1"/>
  <c r="N6" i="1"/>
  <c r="O6" i="1"/>
  <c r="Q6" i="1"/>
  <c r="P6" i="1"/>
  <c r="S6" i="1"/>
  <c r="I6" i="1"/>
  <c r="O45" i="2"/>
  <c r="N45" i="2"/>
  <c r="M45" i="2"/>
  <c r="L45" i="2"/>
  <c r="K45" i="2"/>
  <c r="J45" i="2"/>
  <c r="I45" i="2"/>
  <c r="H45" i="2"/>
  <c r="G45" i="2"/>
  <c r="F45" i="2"/>
  <c r="E45" i="2"/>
  <c r="D45" i="2"/>
  <c r="P44" i="2"/>
  <c r="P42" i="2"/>
  <c r="P41" i="2"/>
  <c r="P40" i="2"/>
  <c r="P39" i="2"/>
  <c r="P45" i="2" s="1"/>
  <c r="O38" i="2"/>
  <c r="N38" i="2"/>
  <c r="M38" i="2"/>
  <c r="L38" i="2"/>
  <c r="K38" i="2"/>
  <c r="J38" i="2"/>
  <c r="I38" i="2"/>
  <c r="H38" i="2"/>
  <c r="G38" i="2"/>
  <c r="F38" i="2"/>
  <c r="E38" i="2"/>
  <c r="D38" i="2"/>
  <c r="P37" i="2"/>
  <c r="P36" i="2"/>
  <c r="P35" i="2"/>
  <c r="P34" i="2"/>
  <c r="P33" i="2"/>
  <c r="P32" i="2"/>
  <c r="P31" i="2"/>
  <c r="P30" i="2"/>
  <c r="P38" i="2" s="1"/>
  <c r="O28" i="2"/>
  <c r="N28" i="2"/>
  <c r="M28" i="2"/>
  <c r="L28" i="2"/>
  <c r="K28" i="2"/>
  <c r="J28" i="2"/>
  <c r="I28" i="2"/>
  <c r="H28" i="2"/>
  <c r="G28" i="2"/>
  <c r="F28" i="2"/>
  <c r="E28" i="2"/>
  <c r="D28" i="2"/>
  <c r="P27" i="2"/>
  <c r="P25" i="2"/>
  <c r="P24" i="2"/>
  <c r="P28" i="2" s="1"/>
  <c r="O23" i="2"/>
  <c r="O47" i="2" s="1"/>
  <c r="N23" i="2"/>
  <c r="N47" i="2" s="1"/>
  <c r="M23" i="2"/>
  <c r="M47" i="2" s="1"/>
  <c r="L23" i="2"/>
  <c r="L47" i="2" s="1"/>
  <c r="K23" i="2"/>
  <c r="K47" i="2" s="1"/>
  <c r="J23" i="2"/>
  <c r="J47" i="2" s="1"/>
  <c r="I23" i="2"/>
  <c r="I47" i="2" s="1"/>
  <c r="H23" i="2"/>
  <c r="H47" i="2" s="1"/>
  <c r="G23" i="2"/>
  <c r="G47" i="2" s="1"/>
  <c r="F23" i="2"/>
  <c r="F47" i="2" s="1"/>
  <c r="E23" i="2"/>
  <c r="E47" i="2" s="1"/>
  <c r="D23" i="2"/>
  <c r="D47" i="2" s="1"/>
  <c r="P22" i="2"/>
  <c r="P21" i="2"/>
  <c r="P20" i="2"/>
  <c r="P19" i="2"/>
  <c r="P18" i="2"/>
  <c r="P17" i="2"/>
  <c r="P23" i="2" s="1"/>
  <c r="O16" i="2"/>
  <c r="N16" i="2"/>
  <c r="M16" i="2"/>
  <c r="L16" i="2"/>
  <c r="K16" i="2"/>
  <c r="J16" i="2"/>
  <c r="I16" i="2"/>
  <c r="H16" i="2"/>
  <c r="G16" i="2"/>
  <c r="F16" i="2"/>
  <c r="E16" i="2"/>
  <c r="P7" i="2"/>
  <c r="P20" i="1"/>
  <c r="O20" i="1"/>
  <c r="N20" i="1"/>
  <c r="M20" i="1"/>
  <c r="L20" i="1"/>
  <c r="K20" i="1"/>
  <c r="J20" i="1"/>
  <c r="I20" i="1"/>
  <c r="P14" i="1"/>
  <c r="O14" i="1"/>
  <c r="M14" i="1"/>
  <c r="L14" i="1"/>
  <c r="K14" i="1"/>
  <c r="J14" i="1"/>
  <c r="I14" i="1"/>
  <c r="P8" i="1"/>
  <c r="O8" i="1"/>
  <c r="N8" i="1"/>
  <c r="M8" i="1"/>
  <c r="L8" i="1"/>
  <c r="K8" i="1"/>
  <c r="J8" i="1"/>
  <c r="I8" i="1"/>
  <c r="P7" i="1"/>
  <c r="O7" i="1"/>
  <c r="N7" i="1"/>
  <c r="M7" i="1"/>
  <c r="L7" i="1"/>
  <c r="K7" i="1"/>
  <c r="J7" i="1"/>
  <c r="I7" i="1"/>
  <c r="P16" i="2" l="1"/>
</calcChain>
</file>

<file path=xl/sharedStrings.xml><?xml version="1.0" encoding="utf-8"?>
<sst xmlns="http://schemas.openxmlformats.org/spreadsheetml/2006/main" count="147" uniqueCount="125">
  <si>
    <t xml:space="preserve">توزيع التكلفة  على  مراكز التكلفة </t>
  </si>
  <si>
    <t xml:space="preserve">إجمالي التكلفة </t>
  </si>
  <si>
    <t>تاريخ التنفيذ</t>
  </si>
  <si>
    <t>المصروفات</t>
  </si>
  <si>
    <t xml:space="preserve">مراكز الإدارة </t>
  </si>
  <si>
    <t>مراكز النشاط</t>
  </si>
  <si>
    <t>مراكز جمع الاموال</t>
  </si>
  <si>
    <t xml:space="preserve">مراكز الاستدامة المالية </t>
  </si>
  <si>
    <t>مراكز الحوكمة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</si>
  <si>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</si>
  <si>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</si>
  <si>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</si>
  <si>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</si>
  <si>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</si>
  <si>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</si>
  <si>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</si>
  <si>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</si>
  <si>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</si>
  <si>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</si>
  <si>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</si>
  <si>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</si>
  <si>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لتدوم</t>
  </si>
  <si>
    <t>اكرمها</t>
  </si>
  <si>
    <t>بلا هدر</t>
  </si>
  <si>
    <t>اليوم العالمي لمحاربة المجاعة</t>
  </si>
  <si>
    <t xml:space="preserve">اليوم العالمي للتطوع </t>
  </si>
  <si>
    <t xml:space="preserve">إجمالي المصاريف </t>
  </si>
  <si>
    <t xml:space="preserve">التغير خلال العام </t>
  </si>
  <si>
    <t xml:space="preserve">رصيد صافي الاصول أول العام </t>
  </si>
  <si>
    <t xml:space="preserve">التغير نهاية العام </t>
  </si>
  <si>
    <t>البـــــــــــــند</t>
  </si>
  <si>
    <t>الايضاح</t>
  </si>
  <si>
    <t xml:space="preserve">شهر </t>
  </si>
  <si>
    <t>شهر</t>
  </si>
  <si>
    <t>الإجمالي</t>
  </si>
  <si>
    <t xml:space="preserve">الرواتب و الأجور  الأساسية </t>
  </si>
  <si>
    <t xml:space="preserve">تأمينات اجتماعيه </t>
  </si>
  <si>
    <t xml:space="preserve">تعويضات نهاية الخدمة </t>
  </si>
  <si>
    <t>بدل سكن</t>
  </si>
  <si>
    <t xml:space="preserve">التأمين الطبي </t>
  </si>
  <si>
    <t xml:space="preserve">اجمالي تكاليف العاملين / الموظفين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</si>
  <si>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</si>
  <si>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</si>
  <si>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</si>
  <si>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</si>
  <si>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مواد التنظيف</t>
  </si>
  <si>
    <t xml:space="preserve">مستلزمات المطبخ </t>
  </si>
  <si>
    <t>اجمالي المستهلكات</t>
  </si>
  <si>
    <t xml:space="preserve">صيانة وإصلاح -المباني </t>
  </si>
  <si>
    <t xml:space="preserve">صيانة وإصلاح - الات ومعدات </t>
  </si>
  <si>
    <t>صيانة وإصلاح - السيارات</t>
  </si>
  <si>
    <t>صيانة وإصلاح - عدد وأدوات</t>
  </si>
  <si>
    <t>اجمالي الصيانة</t>
  </si>
  <si>
    <t>المنافع و الخدمات و التأمين</t>
  </si>
  <si>
    <t>الكهرباء</t>
  </si>
  <si>
    <t>المياه ومصاريف الصرف الصحي</t>
  </si>
  <si>
    <t>الهاتف والفاكس والإنترنت</t>
  </si>
  <si>
    <t>تكاليف البريد و البرقيات</t>
  </si>
  <si>
    <t>مصاريف الضيافة</t>
  </si>
  <si>
    <t>مصاريف التأمين</t>
  </si>
  <si>
    <t>مصاريف مهنية استشارات</t>
  </si>
  <si>
    <t xml:space="preserve">مصاريف الايجارات </t>
  </si>
  <si>
    <t>اجمالي المنافع والخدمات</t>
  </si>
  <si>
    <t>مصاريف التدريب و التأهيل</t>
  </si>
  <si>
    <t xml:space="preserve">مصاريف الدعاية و الإعلان </t>
  </si>
  <si>
    <t>مصاريف عينات وهدايا</t>
  </si>
  <si>
    <t xml:space="preserve">مصاريف اشتراكات و تصديقات </t>
  </si>
  <si>
    <t>مصاريف بنكية وعمولات</t>
  </si>
  <si>
    <t>مصاريف غرامات  مخالفات</t>
  </si>
  <si>
    <t xml:space="preserve">اجمالي المصروفات الأخرى </t>
  </si>
  <si>
    <t>الإجمـــــــــــالي</t>
  </si>
  <si>
    <t xml:space="preserve">الموازنة التقديرية للبرامج و الانشطة لعام 2026 م </t>
  </si>
  <si>
    <t>الموازنة التقديرية لعام 2026 م لجمعية حفظ النعمة بالغاط</t>
  </si>
  <si>
    <t>استدامة</t>
  </si>
  <si>
    <t>من حقهم طازج</t>
  </si>
  <si>
    <t>سلة النعم</t>
  </si>
  <si>
    <t>حليف</t>
  </si>
  <si>
    <t>تمكين</t>
  </si>
  <si>
    <t>يوم التأسيس</t>
  </si>
  <si>
    <t>كملها</t>
  </si>
  <si>
    <t>المسؤولية الاجتماعية</t>
  </si>
  <si>
    <t>اليوم الوطني</t>
  </si>
  <si>
    <t>اليوم الدولي للتوعية بالفاقد و المهدر من الأغذية</t>
  </si>
  <si>
    <t>-</t>
  </si>
  <si>
    <t>خطة الاحتياج من  الأصول الثابتة لإدارة .......................................</t>
  </si>
  <si>
    <t>م</t>
  </si>
  <si>
    <t>نوع الأصل</t>
  </si>
  <si>
    <t xml:space="preserve">الأصول الثابتة والاوقاف والاستثمارات </t>
  </si>
  <si>
    <t>الإدارة / القسم المستفيد من الأصل</t>
  </si>
  <si>
    <t>العدد</t>
  </si>
  <si>
    <t xml:space="preserve">سعر الوحدة </t>
  </si>
  <si>
    <t xml:space="preserve">القيمة الإجمالية </t>
  </si>
  <si>
    <t>مبررات الشراء</t>
  </si>
  <si>
    <t>اشهر التنفيذ</t>
  </si>
  <si>
    <t xml:space="preserve">أجهزة مراقبة </t>
  </si>
  <si>
    <t>الإدارة التنفيذية</t>
  </si>
  <si>
    <t>مراقبة أمنية</t>
  </si>
  <si>
    <t xml:space="preserve">أجهزة مكتبية </t>
  </si>
  <si>
    <t>بطئ الأجهزة الحالية</t>
  </si>
  <si>
    <t xml:space="preserve">خزانة </t>
  </si>
  <si>
    <t>لحفظ الإيرادات النقدية  و الأوراق الهامة و الشيكات</t>
  </si>
  <si>
    <t>جهاز تدوير الطعام</t>
  </si>
  <si>
    <t xml:space="preserve">مشروع حفظ النعمة </t>
  </si>
  <si>
    <t>سيارات</t>
  </si>
  <si>
    <t xml:space="preserve">سيارات لمشروع حفظ النعمة </t>
  </si>
  <si>
    <t>دواليب تخزين</t>
  </si>
  <si>
    <t xml:space="preserve">ترتيب المستودع </t>
  </si>
  <si>
    <t xml:space="preserve">دولاب لحفظ الدروع </t>
  </si>
  <si>
    <t>جهاز بصمة</t>
  </si>
  <si>
    <t>لحفظ الدروع وشهادات الشكر</t>
  </si>
  <si>
    <t>للحضور والإنصراف</t>
  </si>
  <si>
    <t>مظلات للسيارات</t>
  </si>
  <si>
    <t>مظلات لسيارات الموظفين</t>
  </si>
  <si>
    <t>كافة الأقسام</t>
  </si>
  <si>
    <t xml:space="preserve">طاولات </t>
  </si>
  <si>
    <t>مشروع حفظ النعمة</t>
  </si>
  <si>
    <t xml:space="preserve">التـــقـــــديــــــري لــعـــام 2026 م </t>
  </si>
  <si>
    <t>اجمالي الصيانة و الإصلاح</t>
  </si>
  <si>
    <t>بدل انتداب</t>
  </si>
  <si>
    <t>طابعة</t>
  </si>
  <si>
    <t xml:space="preserve">لطباعة الأوراق و المستندات للجمعية </t>
  </si>
  <si>
    <t xml:space="preserve">رسوم حكومية - رخص عمل </t>
  </si>
  <si>
    <t>رسوم حكومية - تجديد إقامة</t>
  </si>
  <si>
    <t xml:space="preserve">رسوم تعقيب وخدمات عامة </t>
  </si>
  <si>
    <t>بدل مواصلات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</si>
</sst>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??_-;_-@"/>
  </numFmts>
  <fonts count="30" x14ac:knownFonts="1">
    <font>
      <sz val="11"/>
      <color theme="1"/>
      <name val="Arial"/>
      <family val="2"/>
      <charset val="178"/>
      <scheme val="minor"/>
    </font>
    <font>
      <sz val="22"/>
      <color theme="1"/>
      <name val="Arabic Typesetting"/>
      <family val="4"/>
    </font>
    <font>
      <sz val="11"/>
      <color theme="1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FF00"/>
      <name val="Arial"/>
    </font>
    <font>
      <b/>
      <sz val="12"/>
      <color theme="0"/>
      <name val="Arial"/>
    </font>
    <font>
      <b/>
      <sz val="18"/>
      <color theme="1"/>
      <name val="Arabic Typesetting"/>
      <family val="4"/>
    </font>
    <font>
      <sz val="10"/>
      <name val="Mudir MT"/>
      <charset val="178"/>
    </font>
    <font>
      <b/>
      <sz val="10"/>
      <name val="Mudir MT"/>
      <charset val="178"/>
    </font>
    <font>
      <b/>
      <u/>
      <sz val="8"/>
      <name val="Mudir MT"/>
      <charset val="178"/>
    </font>
    <font>
      <b/>
      <sz val="10"/>
      <name val="Arial"/>
      <family val="2"/>
    </font>
    <font>
      <sz val="11"/>
      <name val="Times New Roman"/>
      <family val="1"/>
      <scheme val="major"/>
    </font>
    <font>
      <b/>
      <sz val="10"/>
      <name val="Simplified Arabic"/>
      <family val="1"/>
    </font>
    <font>
      <b/>
      <sz val="8"/>
      <name val="Arial"/>
      <family val="2"/>
    </font>
    <font>
      <sz val="11"/>
      <name val="Times New Roman"/>
      <family val="1"/>
      <charset val="178"/>
    </font>
    <font>
      <b/>
      <sz val="12"/>
      <name val="Arial"/>
      <family val="2"/>
    </font>
    <font>
      <sz val="10"/>
      <name val="Simplified Arabic"/>
      <family val="1"/>
    </font>
    <font>
      <b/>
      <u/>
      <sz val="10"/>
      <name val="Simplified Arabic"/>
      <family val="1"/>
    </font>
    <font>
      <sz val="10"/>
      <name val="Arial"/>
      <family val="2"/>
    </font>
    <font>
      <b/>
      <sz val="10"/>
      <name val="Arial"/>
      <family val="2"/>
      <scheme val="minor"/>
    </font>
    <font>
      <sz val="11"/>
      <color theme="0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indexed="8"/>
      <name val="Times New Roman"/>
      <family val="1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2060"/>
        <bgColor rgb="FF002060"/>
      </patternFill>
    </fill>
    <fill>
      <patternFill patternType="solid">
        <fgColor rgb="FF595959"/>
        <bgColor rgb="FF595959"/>
      </patternFill>
    </fill>
    <fill>
      <patternFill patternType="solid">
        <fgColor rgb="FF525252"/>
        <bgColor rgb="FF52525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indexed="56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5" tint="-0.249977111117893"/>
        <bgColor indexed="64"/>
      </patternFill>
    </fill>
  </fills>
  <borders count="5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slantDashDot">
        <color auto="1"/>
      </left>
      <right style="medium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thin">
        <color auto="1"/>
      </bottom>
      <diagonal/>
    </border>
    <border>
      <left/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slantDashDot">
        <color auto="1"/>
      </top>
      <bottom style="thin">
        <color auto="1"/>
      </bottom>
      <diagonal/>
    </border>
    <border>
      <left style="slantDashDot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ck">
        <color auto="1"/>
      </bottom>
      <diagonal/>
    </border>
    <border>
      <left style="slantDashDot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slantDashDot">
        <color auto="1"/>
      </right>
      <top/>
      <bottom style="thin">
        <color auto="1"/>
      </bottom>
      <diagonal/>
    </border>
    <border>
      <left style="slantDashDot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medium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slantDashDot">
        <color auto="1"/>
      </bottom>
      <diagonal/>
    </border>
    <border>
      <left/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2" fillId="0" borderId="0"/>
  </cellStyleXfs>
  <cellXfs count="137">
    <xf numFmtId="0" fontId="0" fillId="0" borderId="0" xfId="0"/>
    <xf numFmtId="0" fontId="1" fillId="0" borderId="0" xfId="0" applyFont="1"/>
    <xf numFmtId="0" fontId="3" fillId="0" borderId="1" xfId="1" applyFont="1" applyBorder="1"/>
    <xf numFmtId="164" fontId="4" fillId="0" borderId="0" xfId="1" applyNumberFormat="1" applyFont="1"/>
    <xf numFmtId="0" fontId="3" fillId="0" borderId="6" xfId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4" fillId="0" borderId="11" xfId="1" applyNumberFormat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164" fontId="4" fillId="0" borderId="13" xfId="1" applyNumberFormat="1" applyFont="1" applyBorder="1" applyAlignment="1">
      <alignment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4" xfId="1" applyNumberFormat="1" applyFont="1" applyBorder="1"/>
    <xf numFmtId="164" fontId="4" fillId="0" borderId="15" xfId="1" applyNumberFormat="1" applyFont="1" applyBorder="1" applyAlignment="1">
      <alignment horizontal="center"/>
    </xf>
    <xf numFmtId="164" fontId="4" fillId="0" borderId="15" xfId="1" applyNumberFormat="1" applyFont="1" applyBorder="1"/>
    <xf numFmtId="164" fontId="4" fillId="0" borderId="16" xfId="1" applyNumberFormat="1" applyFont="1" applyBorder="1"/>
    <xf numFmtId="164" fontId="7" fillId="0" borderId="11" xfId="1" applyNumberFormat="1" applyFont="1" applyBorder="1" applyAlignment="1">
      <alignment horizontal="right" vertical="center" wrapText="1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0" fontId="8" fillId="2" borderId="17" xfId="1" applyFont="1" applyFill="1" applyBorder="1" applyAlignment="1">
      <alignment vertical="center"/>
    </xf>
    <xf numFmtId="164" fontId="8" fillId="2" borderId="11" xfId="1" applyNumberFormat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center" vertical="center" wrapText="1"/>
    </xf>
    <xf numFmtId="164" fontId="8" fillId="2" borderId="18" xfId="1" applyNumberFormat="1" applyFont="1" applyFill="1" applyBorder="1" applyAlignment="1">
      <alignment vertical="center" wrapText="1"/>
    </xf>
    <xf numFmtId="0" fontId="9" fillId="3" borderId="17" xfId="1" applyFont="1" applyFill="1" applyBorder="1" applyAlignment="1">
      <alignment vertical="center"/>
    </xf>
    <xf numFmtId="164" fontId="9" fillId="3" borderId="11" xfId="1" applyNumberFormat="1" applyFont="1" applyFill="1" applyBorder="1" applyAlignment="1">
      <alignment vertical="center" wrapText="1"/>
    </xf>
    <xf numFmtId="164" fontId="9" fillId="3" borderId="1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center"/>
    </xf>
    <xf numFmtId="0" fontId="9" fillId="4" borderId="17" xfId="1" applyFont="1" applyFill="1" applyBorder="1" applyAlignment="1">
      <alignment vertical="center"/>
    </xf>
    <xf numFmtId="164" fontId="9" fillId="4" borderId="11" xfId="1" applyNumberFormat="1" applyFont="1" applyFill="1" applyBorder="1" applyAlignment="1">
      <alignment vertical="center" wrapText="1"/>
    </xf>
    <xf numFmtId="164" fontId="9" fillId="4" borderId="11" xfId="1" applyNumberFormat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vertical="center"/>
    </xf>
    <xf numFmtId="164" fontId="9" fillId="5" borderId="11" xfId="1" applyNumberFormat="1" applyFont="1" applyFill="1" applyBorder="1" applyAlignment="1">
      <alignment vertical="center" wrapText="1"/>
    </xf>
    <xf numFmtId="164" fontId="9" fillId="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 readingOrder="2"/>
    </xf>
    <xf numFmtId="3" fontId="17" fillId="7" borderId="26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readingOrder="2"/>
    </xf>
    <xf numFmtId="3" fontId="19" fillId="0" borderId="28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 readingOrder="2"/>
    </xf>
    <xf numFmtId="0" fontId="20" fillId="0" borderId="29" xfId="0" applyFont="1" applyBorder="1" applyAlignment="1">
      <alignment horizontal="right" vertical="center" readingOrder="2"/>
    </xf>
    <xf numFmtId="0" fontId="14" fillId="6" borderId="33" xfId="0" applyFont="1" applyFill="1" applyBorder="1" applyAlignment="1">
      <alignment horizontal="center" vertical="center"/>
    </xf>
    <xf numFmtId="3" fontId="14" fillId="6" borderId="26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" fontId="27" fillId="9" borderId="41" xfId="0" applyNumberFormat="1" applyFont="1" applyFill="1" applyBorder="1" applyAlignment="1">
      <alignment horizontal="center" vertical="center" wrapText="1" readingOrder="2"/>
    </xf>
    <xf numFmtId="1" fontId="27" fillId="9" borderId="42" xfId="0" applyNumberFormat="1" applyFont="1" applyFill="1" applyBorder="1" applyAlignment="1">
      <alignment horizontal="center" vertical="center" wrapText="1" readingOrder="2"/>
    </xf>
    <xf numFmtId="1" fontId="27" fillId="10" borderId="42" xfId="0" applyNumberFormat="1" applyFont="1" applyFill="1" applyBorder="1" applyAlignment="1">
      <alignment horizontal="center" vertical="center" wrapText="1" readingOrder="2"/>
    </xf>
    <xf numFmtId="1" fontId="27" fillId="11" borderId="42" xfId="0" applyNumberFormat="1" applyFont="1" applyFill="1" applyBorder="1" applyAlignment="1">
      <alignment horizontal="center" vertical="center" wrapText="1" readingOrder="2"/>
    </xf>
    <xf numFmtId="1" fontId="27" fillId="11" borderId="43" xfId="0" applyNumberFormat="1" applyFont="1" applyFill="1" applyBorder="1" applyAlignment="1">
      <alignment horizontal="center" vertical="center" wrapText="1" readingOrder="2"/>
    </xf>
    <xf numFmtId="0" fontId="0" fillId="0" borderId="44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24" fillId="12" borderId="53" xfId="0" applyFont="1" applyFill="1" applyBorder="1" applyAlignment="1">
      <alignment horizontal="center" vertical="center"/>
    </xf>
    <xf numFmtId="0" fontId="24" fillId="12" borderId="53" xfId="0" applyFont="1" applyFill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23" fillId="0" borderId="27" xfId="0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/>
    </xf>
    <xf numFmtId="3" fontId="14" fillId="7" borderId="26" xfId="0" applyNumberFormat="1" applyFont="1" applyFill="1" applyBorder="1" applyAlignment="1">
      <alignment horizontal="center" vertical="center"/>
    </xf>
    <xf numFmtId="0" fontId="29" fillId="0" borderId="0" xfId="0" applyFont="1"/>
    <xf numFmtId="0" fontId="15" fillId="0" borderId="2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9" fontId="0" fillId="0" borderId="0" xfId="0" applyNumberFormat="1"/>
    <xf numFmtId="0" fontId="23" fillId="0" borderId="5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7" borderId="29" xfId="0" applyFont="1" applyFill="1" applyBorder="1" applyAlignment="1">
      <alignment vertical="center" readingOrder="2"/>
    </xf>
    <xf numFmtId="0" fontId="16" fillId="7" borderId="26" xfId="0" applyFont="1" applyFill="1" applyBorder="1" applyAlignment="1">
      <alignment vertical="center" readingOrder="2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readingOrder="2"/>
    </xf>
    <xf numFmtId="0" fontId="20" fillId="0" borderId="26" xfId="0" applyFont="1" applyBorder="1" applyAlignment="1">
      <alignment horizontal="center" vertical="center" readingOrder="2"/>
    </xf>
    <xf numFmtId="0" fontId="20" fillId="0" borderId="26" xfId="0" applyFont="1" applyBorder="1" applyAlignment="1">
      <alignment horizontal="right" vertical="center" readingOrder="2"/>
    </xf>
    <xf numFmtId="0" fontId="20" fillId="0" borderId="27" xfId="0" applyFont="1" applyBorder="1" applyAlignment="1">
      <alignment horizontal="right" vertical="center" readingOrder="2"/>
    </xf>
    <xf numFmtId="0" fontId="16" fillId="7" borderId="27" xfId="0" applyFont="1" applyFill="1" applyBorder="1" applyAlignment="1">
      <alignment vertical="center" readingOrder="2"/>
    </xf>
    <xf numFmtId="0" fontId="21" fillId="0" borderId="26" xfId="0" applyFont="1" applyBorder="1" applyAlignment="1">
      <alignment horizontal="center" vertical="center" readingOrder="2"/>
    </xf>
    <xf numFmtId="0" fontId="21" fillId="0" borderId="27" xfId="0" applyFont="1" applyBorder="1" applyAlignment="1">
      <alignment horizontal="center" vertical="center" readingOrder="2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6" fillId="7" borderId="26" xfId="0" applyFont="1" applyFill="1" applyBorder="1" applyAlignment="1">
      <alignment horizontal="right" vertical="center" readingOrder="2"/>
    </xf>
    <xf numFmtId="0" fontId="16" fillId="7" borderId="27" xfId="0" applyFont="1" applyFill="1" applyBorder="1" applyAlignment="1">
      <alignment horizontal="right" vertical="center" readingOrder="2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8" fillId="12" borderId="52" xfId="0" applyFont="1" applyFill="1" applyBorder="1" applyAlignment="1" applyProtection="1">
      <alignment horizontal="center" vertical="center"/>
      <protection locked="0"/>
    </xf>
    <xf numFmtId="0" fontId="28" fillId="12" borderId="53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</cellXfs>
  <cellStyles count="3">
    <cellStyle name="Normal 2" xfId="2" xr:uid="{088BD573-4C3C-43E5-95D5-9731D6911414}"/>
    <cellStyle name="عادي" xfId="0" builtinId="0"/>
    <cellStyle name="عادي 2" xfId="1" xr:uid="{F4AA7DB2-9254-48B0-BF08-1B526B5B0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55F8-63CB-4C1D-8C04-DB6597D4E89E}">
  <dimension ref="A1:T29"/>
  <sheetViews>
    <sheetView rightToLeft="1" tabSelected="1" zoomScale="80" zoomScaleNormal="85" workbookViewId="0">
      <selection activeCell="F1" sqref="F1"/>
    </sheetView>
  </sheetViews>
  <sheetFormatPr defaultRowHeight="14" x14ac:dyDescent="0.3"/>
  <cols>
    <col min="1" max="1" width="11.58203125" customWidth="1"/>
    <col min="7" max="7" width="13.5" customWidth="1"/>
    <col min="9" max="9" width="13.1640625" customWidth="1"/>
    <col min="10" max="10" width="14.1640625" customWidth="1"/>
    <col min="11" max="11" width="13.08203125" customWidth="1"/>
    <col min="12" max="12" width="15.4140625" customWidth="1"/>
    <col min="13" max="13" width="11" customWidth="1"/>
    <col min="14" max="14" width="11.08203125" customWidth="1"/>
    <col min="15" max="15" width="11.9140625" customWidth="1"/>
    <col min="16" max="16" width="9" customWidth="1"/>
    <col min="17" max="17" width="8.75" customWidth="1"/>
    <col min="18" max="18" width="12.83203125" customWidth="1"/>
    <col min="19" max="19" width="9.83203125" customWidth="1"/>
    <col min="20" max="20" width="9.08203125" customWidth="1"/>
  </cols>
  <sheetData>
    <row r="1" spans="1:20" ht="32" x14ac:dyDescent="1">
      <c r="F1" s="1" t="s">
        <v>71</v>
      </c>
      <c r="G1" s="1"/>
      <c r="H1" s="1"/>
    </row>
    <row r="2" spans="1:20" ht="32" x14ac:dyDescent="1">
      <c r="F2" s="1"/>
      <c r="G2" s="1"/>
      <c r="H2" s="1"/>
    </row>
    <row r="3" spans="1:20" ht="14.5" thickBot="1" x14ac:dyDescent="0.35"/>
    <row r="4" spans="1:20" ht="14.5" thickTop="1" x14ac:dyDescent="0.3">
      <c r="A4" s="2"/>
      <c r="B4" s="119" t="s">
        <v>0</v>
      </c>
      <c r="C4" s="120"/>
      <c r="D4" s="120"/>
      <c r="E4" s="120"/>
      <c r="F4" s="121"/>
      <c r="G4" s="122" t="s">
        <v>1</v>
      </c>
      <c r="H4" s="3"/>
      <c r="I4" s="124" t="s">
        <v>2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</row>
    <row r="5" spans="1:20" ht="42.5" thickBot="1" x14ac:dyDescent="0.3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123"/>
      <c r="H5" s="3"/>
      <c r="I5" s="8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10" t="s">
        <v>20</v>
      </c>
    </row>
    <row r="6" spans="1:20" ht="14.5" thickTop="1" x14ac:dyDescent="0.3">
      <c r="A6" s="11" t="s">
        <v>21</v>
      </c>
      <c r="B6" s="12">
        <v>0</v>
      </c>
      <c r="C6" s="13"/>
      <c r="D6" s="13">
        <v>0</v>
      </c>
      <c r="E6" s="13">
        <v>0</v>
      </c>
      <c r="F6" s="14">
        <v>0</v>
      </c>
      <c r="G6" s="15">
        <v>600000</v>
      </c>
      <c r="H6" s="3"/>
      <c r="I6" s="16">
        <f>G6/12</f>
        <v>50000</v>
      </c>
      <c r="J6" s="16">
        <f>G6/12</f>
        <v>50000</v>
      </c>
      <c r="K6" s="16">
        <f>G6/12</f>
        <v>50000</v>
      </c>
      <c r="L6" s="16">
        <f>G6/12</f>
        <v>50000</v>
      </c>
      <c r="M6" s="16">
        <f>G6/12</f>
        <v>50000</v>
      </c>
      <c r="N6" s="16">
        <f>G6/12</f>
        <v>50000</v>
      </c>
      <c r="O6" s="16">
        <f>G6/12</f>
        <v>50000</v>
      </c>
      <c r="P6" s="16">
        <f>G6/12</f>
        <v>50000</v>
      </c>
      <c r="Q6" s="16">
        <f t="shared" ref="Q6:Q20" si="0">G6/12</f>
        <v>50000</v>
      </c>
      <c r="R6" s="16">
        <f t="shared" ref="R6:R20" si="1">G6/12</f>
        <v>50000</v>
      </c>
      <c r="S6" s="16">
        <f t="shared" ref="S6:S20" si="2">G6/12</f>
        <v>50000</v>
      </c>
      <c r="T6" s="16">
        <f t="shared" ref="T6:T20" si="3">G6/12</f>
        <v>50000</v>
      </c>
    </row>
    <row r="7" spans="1:20" ht="15.5" x14ac:dyDescent="0.3">
      <c r="A7" s="20" t="s">
        <v>73</v>
      </c>
      <c r="B7" s="12">
        <v>0</v>
      </c>
      <c r="C7" s="13"/>
      <c r="D7" s="13">
        <v>0</v>
      </c>
      <c r="E7" s="13">
        <v>0</v>
      </c>
      <c r="F7" s="14">
        <v>0</v>
      </c>
      <c r="G7" s="21">
        <v>3520000</v>
      </c>
      <c r="H7" s="3"/>
      <c r="I7" s="16">
        <f t="shared" ref="I7:I20" si="4">G7/12</f>
        <v>293333.33333333331</v>
      </c>
      <c r="J7" s="16">
        <f t="shared" ref="J7:J20" si="5">G7/12</f>
        <v>293333.33333333331</v>
      </c>
      <c r="K7" s="17">
        <f t="shared" ref="K7:K20" si="6">G7/12</f>
        <v>293333.33333333331</v>
      </c>
      <c r="L7" s="18">
        <f t="shared" ref="L7:L20" si="7">G7/12</f>
        <v>293333.33333333331</v>
      </c>
      <c r="M7" s="18">
        <f t="shared" ref="M7:M20" si="8">G7/12</f>
        <v>293333.33333333331</v>
      </c>
      <c r="N7" s="18">
        <f t="shared" ref="N7:N20" si="9">G7/12</f>
        <v>293333.33333333331</v>
      </c>
      <c r="O7" s="18">
        <f t="shared" ref="O7:O20" si="10">G7/12</f>
        <v>293333.33333333331</v>
      </c>
      <c r="P7" s="18">
        <f t="shared" ref="P7:P20" si="11">G7/12</f>
        <v>293333.33333333331</v>
      </c>
      <c r="Q7" s="18">
        <f t="shared" si="0"/>
        <v>293333.33333333331</v>
      </c>
      <c r="R7" s="18">
        <f t="shared" si="1"/>
        <v>293333.33333333331</v>
      </c>
      <c r="S7" s="18">
        <f t="shared" si="2"/>
        <v>293333.33333333331</v>
      </c>
      <c r="T7" s="18">
        <f t="shared" si="3"/>
        <v>293333.33333333331</v>
      </c>
    </row>
    <row r="8" spans="1:20" ht="15.5" x14ac:dyDescent="0.3">
      <c r="A8" s="20" t="s">
        <v>74</v>
      </c>
      <c r="B8" s="12">
        <v>0</v>
      </c>
      <c r="C8" s="13">
        <v>0</v>
      </c>
      <c r="D8" s="13">
        <v>0</v>
      </c>
      <c r="E8" s="13">
        <v>0</v>
      </c>
      <c r="F8" s="14">
        <v>0</v>
      </c>
      <c r="G8" s="21">
        <v>95000</v>
      </c>
      <c r="H8" s="3"/>
      <c r="I8" s="16">
        <f t="shared" si="4"/>
        <v>7916.666666666667</v>
      </c>
      <c r="J8" s="16">
        <f t="shared" si="5"/>
        <v>7916.666666666667</v>
      </c>
      <c r="K8" s="17">
        <f t="shared" si="6"/>
        <v>7916.666666666667</v>
      </c>
      <c r="L8" s="18">
        <f t="shared" si="7"/>
        <v>7916.666666666667</v>
      </c>
      <c r="M8" s="18">
        <f t="shared" si="8"/>
        <v>7916.666666666667</v>
      </c>
      <c r="N8" s="18">
        <f t="shared" si="9"/>
        <v>7916.666666666667</v>
      </c>
      <c r="O8" s="18">
        <f t="shared" si="10"/>
        <v>7916.666666666667</v>
      </c>
      <c r="P8" s="18">
        <f t="shared" si="11"/>
        <v>7916.666666666667</v>
      </c>
      <c r="Q8" s="18">
        <f t="shared" si="0"/>
        <v>7916.666666666667</v>
      </c>
      <c r="R8" s="18">
        <f t="shared" si="1"/>
        <v>7916.666666666667</v>
      </c>
      <c r="S8" s="18">
        <f t="shared" si="2"/>
        <v>7916.666666666667</v>
      </c>
      <c r="T8" s="18">
        <f t="shared" si="3"/>
        <v>7916.666666666667</v>
      </c>
    </row>
    <row r="9" spans="1:20" ht="15.5" x14ac:dyDescent="0.3">
      <c r="A9" s="20" t="s">
        <v>23</v>
      </c>
      <c r="B9" s="12"/>
      <c r="C9" s="13"/>
      <c r="D9" s="13"/>
      <c r="E9" s="13"/>
      <c r="F9" s="14"/>
      <c r="G9" s="21">
        <v>100000</v>
      </c>
      <c r="H9" s="3"/>
      <c r="I9" s="16">
        <f>G9/12</f>
        <v>8333.3333333333339</v>
      </c>
      <c r="J9" s="16">
        <f>G9/12</f>
        <v>8333.3333333333339</v>
      </c>
      <c r="K9" s="16">
        <f>G9/12</f>
        <v>8333.3333333333339</v>
      </c>
      <c r="L9" s="16">
        <f>G9/12</f>
        <v>8333.3333333333339</v>
      </c>
      <c r="M9" s="16">
        <f>G9/12</f>
        <v>8333.3333333333339</v>
      </c>
      <c r="N9" s="16">
        <f t="shared" ref="N9:N19" si="12">G9/12</f>
        <v>8333.3333333333339</v>
      </c>
      <c r="O9" s="16">
        <f>G9/12</f>
        <v>8333.3333333333339</v>
      </c>
      <c r="P9" s="16">
        <f>G9/12</f>
        <v>8333.3333333333339</v>
      </c>
      <c r="Q9" s="16">
        <f t="shared" si="0"/>
        <v>8333.3333333333339</v>
      </c>
      <c r="R9" s="16">
        <f t="shared" si="1"/>
        <v>8333.3333333333339</v>
      </c>
      <c r="S9" s="16">
        <f t="shared" si="2"/>
        <v>8333.3333333333339</v>
      </c>
      <c r="T9" s="16">
        <f t="shared" si="3"/>
        <v>8333.3333333333339</v>
      </c>
    </row>
    <row r="10" spans="1:20" ht="15.5" x14ac:dyDescent="0.3">
      <c r="A10" s="20" t="s">
        <v>75</v>
      </c>
      <c r="B10" s="12">
        <v>0</v>
      </c>
      <c r="C10" s="13">
        <v>0</v>
      </c>
      <c r="D10" s="13">
        <v>0</v>
      </c>
      <c r="E10" s="13">
        <v>0</v>
      </c>
      <c r="F10" s="14">
        <v>0</v>
      </c>
      <c r="G10" s="21">
        <v>40000</v>
      </c>
      <c r="H10" s="3"/>
      <c r="I10" s="16">
        <f>G10/12</f>
        <v>3333.3333333333335</v>
      </c>
      <c r="J10" s="16">
        <f>G10/12</f>
        <v>3333.3333333333335</v>
      </c>
      <c r="K10" s="17">
        <f>G10/12</f>
        <v>3333.3333333333335</v>
      </c>
      <c r="L10" s="18">
        <f>G10/12</f>
        <v>3333.3333333333335</v>
      </c>
      <c r="M10" s="18">
        <f>G10/12</f>
        <v>3333.3333333333335</v>
      </c>
      <c r="N10" s="18">
        <f t="shared" si="12"/>
        <v>3333.3333333333335</v>
      </c>
      <c r="O10" s="18">
        <f>G10/12</f>
        <v>3333.3333333333335</v>
      </c>
      <c r="P10" s="18">
        <f>G10/12</f>
        <v>3333.3333333333335</v>
      </c>
      <c r="Q10" s="18">
        <f t="shared" si="0"/>
        <v>3333.3333333333335</v>
      </c>
      <c r="R10" s="18">
        <f t="shared" si="1"/>
        <v>3333.3333333333335</v>
      </c>
      <c r="S10" s="18">
        <f t="shared" si="2"/>
        <v>3333.3333333333335</v>
      </c>
      <c r="T10" s="19">
        <f t="shared" si="3"/>
        <v>3333.3333333333335</v>
      </c>
    </row>
    <row r="11" spans="1:20" ht="15.5" x14ac:dyDescent="0.3">
      <c r="A11" s="20" t="s">
        <v>76</v>
      </c>
      <c r="B11" s="12">
        <v>0</v>
      </c>
      <c r="C11" s="13">
        <v>0</v>
      </c>
      <c r="D11" s="13">
        <v>0</v>
      </c>
      <c r="E11" s="13">
        <v>0</v>
      </c>
      <c r="F11" s="14">
        <v>0</v>
      </c>
      <c r="G11" s="21">
        <v>300000</v>
      </c>
      <c r="H11" s="3"/>
      <c r="I11" s="16">
        <f>G11/12</f>
        <v>25000</v>
      </c>
      <c r="J11" s="16">
        <f>G11/12</f>
        <v>25000</v>
      </c>
      <c r="K11" s="16">
        <f>G11/12</f>
        <v>25000</v>
      </c>
      <c r="L11" s="16">
        <f>G11/12</f>
        <v>25000</v>
      </c>
      <c r="M11" s="16">
        <f>G11/12</f>
        <v>25000</v>
      </c>
      <c r="N11" s="16">
        <f t="shared" si="12"/>
        <v>25000</v>
      </c>
      <c r="O11" s="16">
        <f>G11/12</f>
        <v>25000</v>
      </c>
      <c r="P11" s="16">
        <f>G11/12</f>
        <v>25000</v>
      </c>
      <c r="Q11" s="16">
        <f t="shared" si="0"/>
        <v>25000</v>
      </c>
      <c r="R11" s="16">
        <f t="shared" si="1"/>
        <v>25000</v>
      </c>
      <c r="S11" s="16">
        <f t="shared" si="2"/>
        <v>25000</v>
      </c>
      <c r="T11" s="16">
        <f t="shared" si="3"/>
        <v>25000</v>
      </c>
    </row>
    <row r="12" spans="1:20" ht="15.5" x14ac:dyDescent="0.3">
      <c r="A12" s="20" t="s">
        <v>77</v>
      </c>
      <c r="B12" s="12">
        <v>0</v>
      </c>
      <c r="C12" s="13">
        <v>0</v>
      </c>
      <c r="D12" s="13">
        <v>0</v>
      </c>
      <c r="E12" s="13">
        <v>0</v>
      </c>
      <c r="F12" s="14">
        <v>0</v>
      </c>
      <c r="G12" s="21">
        <v>120000</v>
      </c>
      <c r="H12" s="3"/>
      <c r="I12" s="16">
        <f>G12/12</f>
        <v>10000</v>
      </c>
      <c r="J12" s="16">
        <f>G12/12</f>
        <v>10000</v>
      </c>
      <c r="K12" s="17">
        <f>G12/12</f>
        <v>10000</v>
      </c>
      <c r="L12" s="18">
        <f>G12/12</f>
        <v>10000</v>
      </c>
      <c r="M12" s="18">
        <f>G12/12</f>
        <v>10000</v>
      </c>
      <c r="N12" s="18">
        <f t="shared" si="12"/>
        <v>10000</v>
      </c>
      <c r="O12" s="18">
        <f>G12/12</f>
        <v>10000</v>
      </c>
      <c r="P12" s="18">
        <f>G12/12</f>
        <v>10000</v>
      </c>
      <c r="Q12" s="18">
        <f t="shared" si="0"/>
        <v>10000</v>
      </c>
      <c r="R12" s="18">
        <f t="shared" si="1"/>
        <v>10000</v>
      </c>
      <c r="S12" s="18">
        <f t="shared" si="2"/>
        <v>10000</v>
      </c>
      <c r="T12" s="19">
        <f t="shared" si="3"/>
        <v>10000</v>
      </c>
    </row>
    <row r="13" spans="1:20" ht="15.5" x14ac:dyDescent="0.3">
      <c r="A13" s="20" t="s">
        <v>22</v>
      </c>
      <c r="B13" s="12"/>
      <c r="C13" s="13"/>
      <c r="D13" s="13"/>
      <c r="E13" s="13"/>
      <c r="F13" s="14"/>
      <c r="G13" s="22">
        <v>27500</v>
      </c>
      <c r="H13" s="3"/>
      <c r="I13" s="16">
        <f>G13/12</f>
        <v>2291.6666666666665</v>
      </c>
      <c r="J13" s="16">
        <f>G13/12</f>
        <v>2291.6666666666665</v>
      </c>
      <c r="K13" s="17">
        <f>G13/12</f>
        <v>2291.6666666666665</v>
      </c>
      <c r="L13" s="18">
        <f>G13/12</f>
        <v>2291.6666666666665</v>
      </c>
      <c r="M13" s="18">
        <f>G13/12</f>
        <v>2291.6666666666665</v>
      </c>
      <c r="N13" s="18">
        <f t="shared" si="12"/>
        <v>2291.6666666666665</v>
      </c>
      <c r="O13" s="18">
        <f>G13/12</f>
        <v>2291.6666666666665</v>
      </c>
      <c r="P13" s="18">
        <f>G13/12</f>
        <v>2291.6666666666665</v>
      </c>
      <c r="Q13" s="18">
        <f t="shared" si="0"/>
        <v>2291.6666666666665</v>
      </c>
      <c r="R13" s="18">
        <f t="shared" si="1"/>
        <v>2291.6666666666665</v>
      </c>
      <c r="S13" s="18">
        <f t="shared" si="2"/>
        <v>2291.6666666666665</v>
      </c>
      <c r="T13" s="19">
        <f t="shared" si="3"/>
        <v>2291.6666666666665</v>
      </c>
    </row>
    <row r="14" spans="1:20" ht="15.5" x14ac:dyDescent="0.3">
      <c r="A14" s="20" t="s">
        <v>78</v>
      </c>
      <c r="B14" s="12">
        <v>0</v>
      </c>
      <c r="C14" s="13">
        <v>0</v>
      </c>
      <c r="D14" s="13">
        <v>0</v>
      </c>
      <c r="E14" s="13">
        <v>0</v>
      </c>
      <c r="F14" s="14">
        <v>0</v>
      </c>
      <c r="G14" s="22">
        <v>1000</v>
      </c>
      <c r="H14" s="3"/>
      <c r="I14" s="16">
        <f t="shared" si="4"/>
        <v>83.333333333333329</v>
      </c>
      <c r="J14" s="16">
        <f t="shared" si="5"/>
        <v>83.333333333333329</v>
      </c>
      <c r="K14" s="17">
        <f t="shared" si="6"/>
        <v>83.333333333333329</v>
      </c>
      <c r="L14" s="18">
        <f t="shared" si="7"/>
        <v>83.333333333333329</v>
      </c>
      <c r="M14" s="18">
        <f t="shared" si="8"/>
        <v>83.333333333333329</v>
      </c>
      <c r="N14" s="18">
        <f t="shared" si="12"/>
        <v>83.333333333333329</v>
      </c>
      <c r="O14" s="18">
        <f t="shared" si="10"/>
        <v>83.333333333333329</v>
      </c>
      <c r="P14" s="18">
        <f t="shared" si="11"/>
        <v>83.333333333333329</v>
      </c>
      <c r="Q14" s="18">
        <f t="shared" si="0"/>
        <v>83.333333333333329</v>
      </c>
      <c r="R14" s="18">
        <f t="shared" si="1"/>
        <v>83.333333333333329</v>
      </c>
      <c r="S14" s="18">
        <f t="shared" si="2"/>
        <v>83.333333333333329</v>
      </c>
      <c r="T14" s="19">
        <f t="shared" si="3"/>
        <v>83.333333333333329</v>
      </c>
    </row>
    <row r="15" spans="1:20" ht="15.5" x14ac:dyDescent="0.3">
      <c r="A15" s="20" t="s">
        <v>79</v>
      </c>
      <c r="B15" s="12">
        <v>0</v>
      </c>
      <c r="C15" s="13">
        <v>0</v>
      </c>
      <c r="D15" s="13">
        <v>0</v>
      </c>
      <c r="E15" s="13">
        <v>0</v>
      </c>
      <c r="F15" s="14">
        <v>0</v>
      </c>
      <c r="G15" s="22">
        <v>1000</v>
      </c>
      <c r="H15" s="3"/>
      <c r="I15" s="16">
        <f t="shared" si="4"/>
        <v>83.333333333333329</v>
      </c>
      <c r="J15" s="16">
        <f t="shared" si="5"/>
        <v>83.333333333333329</v>
      </c>
      <c r="K15" s="17"/>
      <c r="L15" s="18">
        <f t="shared" si="7"/>
        <v>83.333333333333329</v>
      </c>
      <c r="M15" s="18">
        <f t="shared" si="8"/>
        <v>83.333333333333329</v>
      </c>
      <c r="N15" s="18">
        <f t="shared" si="12"/>
        <v>83.333333333333329</v>
      </c>
      <c r="O15" s="18">
        <f t="shared" si="10"/>
        <v>83.333333333333329</v>
      </c>
      <c r="P15" s="18">
        <f t="shared" si="11"/>
        <v>83.333333333333329</v>
      </c>
      <c r="Q15" s="18">
        <f t="shared" si="0"/>
        <v>83.333333333333329</v>
      </c>
      <c r="R15" s="18">
        <f t="shared" si="1"/>
        <v>83.333333333333329</v>
      </c>
      <c r="S15" s="18">
        <f t="shared" si="2"/>
        <v>83.333333333333329</v>
      </c>
      <c r="T15" s="19">
        <f t="shared" si="3"/>
        <v>83.333333333333329</v>
      </c>
    </row>
    <row r="16" spans="1:20" ht="31" x14ac:dyDescent="0.3">
      <c r="A16" s="20" t="s">
        <v>80</v>
      </c>
      <c r="B16" s="12">
        <v>0</v>
      </c>
      <c r="C16" s="13">
        <v>0</v>
      </c>
      <c r="D16" s="13">
        <v>0</v>
      </c>
      <c r="E16" s="13">
        <v>0</v>
      </c>
      <c r="F16" s="14">
        <v>0</v>
      </c>
      <c r="G16" s="22">
        <v>1000</v>
      </c>
      <c r="H16" s="3"/>
      <c r="I16" s="16">
        <f t="shared" si="4"/>
        <v>83.333333333333329</v>
      </c>
      <c r="J16" s="16">
        <f t="shared" si="5"/>
        <v>83.333333333333329</v>
      </c>
      <c r="K16" s="17">
        <f>G16/12</f>
        <v>83.333333333333329</v>
      </c>
      <c r="L16" s="18">
        <f t="shared" si="7"/>
        <v>83.333333333333329</v>
      </c>
      <c r="M16" s="18">
        <f t="shared" si="8"/>
        <v>83.333333333333329</v>
      </c>
      <c r="N16" s="18">
        <f t="shared" si="12"/>
        <v>83.333333333333329</v>
      </c>
      <c r="O16" s="18">
        <f t="shared" si="10"/>
        <v>83.333333333333329</v>
      </c>
      <c r="P16" s="18">
        <f t="shared" si="11"/>
        <v>83.333333333333329</v>
      </c>
      <c r="Q16" s="18">
        <f t="shared" si="0"/>
        <v>83.333333333333329</v>
      </c>
      <c r="R16" s="18">
        <f t="shared" si="1"/>
        <v>83.333333333333329</v>
      </c>
      <c r="S16" s="18">
        <f t="shared" si="2"/>
        <v>83.333333333333329</v>
      </c>
      <c r="T16" s="19">
        <f t="shared" si="3"/>
        <v>83.333333333333329</v>
      </c>
    </row>
    <row r="17" spans="1:20" ht="31" x14ac:dyDescent="0.3">
      <c r="A17" s="20" t="s">
        <v>24</v>
      </c>
      <c r="B17" s="12"/>
      <c r="C17" s="13"/>
      <c r="D17" s="13"/>
      <c r="E17" s="13"/>
      <c r="F17" s="14"/>
      <c r="G17" s="22">
        <v>1000</v>
      </c>
      <c r="H17" s="3"/>
      <c r="I17" s="16">
        <f t="shared" si="4"/>
        <v>83.333333333333329</v>
      </c>
      <c r="J17" s="16">
        <f t="shared" si="5"/>
        <v>83.333333333333329</v>
      </c>
      <c r="K17" s="17"/>
      <c r="L17" s="18">
        <f t="shared" si="7"/>
        <v>83.333333333333329</v>
      </c>
      <c r="M17" s="18">
        <f t="shared" si="8"/>
        <v>83.333333333333329</v>
      </c>
      <c r="N17" s="18">
        <f t="shared" si="12"/>
        <v>83.333333333333329</v>
      </c>
      <c r="O17" s="18">
        <f t="shared" si="10"/>
        <v>83.333333333333329</v>
      </c>
      <c r="P17" s="18">
        <f t="shared" si="11"/>
        <v>83.333333333333329</v>
      </c>
      <c r="Q17" s="18">
        <f t="shared" si="0"/>
        <v>83.333333333333329</v>
      </c>
      <c r="R17" s="18">
        <f t="shared" si="1"/>
        <v>83.333333333333329</v>
      </c>
      <c r="S17" s="18">
        <f t="shared" si="2"/>
        <v>83.333333333333329</v>
      </c>
      <c r="T17" s="19">
        <f t="shared" si="3"/>
        <v>83.333333333333329</v>
      </c>
    </row>
    <row r="18" spans="1:20" ht="15.5" x14ac:dyDescent="0.3">
      <c r="A18" s="20" t="s">
        <v>81</v>
      </c>
      <c r="B18" s="12">
        <v>0</v>
      </c>
      <c r="C18" s="13">
        <v>0</v>
      </c>
      <c r="D18" s="13">
        <v>0</v>
      </c>
      <c r="E18" s="13">
        <v>0</v>
      </c>
      <c r="F18" s="14">
        <v>0</v>
      </c>
      <c r="G18" s="22">
        <v>1000</v>
      </c>
      <c r="H18" s="3"/>
      <c r="I18" s="16">
        <f t="shared" si="4"/>
        <v>83.333333333333329</v>
      </c>
      <c r="J18" s="16">
        <f t="shared" si="5"/>
        <v>83.333333333333329</v>
      </c>
      <c r="K18" s="16">
        <f>G18/12</f>
        <v>83.333333333333329</v>
      </c>
      <c r="L18" s="18">
        <f t="shared" si="7"/>
        <v>83.333333333333329</v>
      </c>
      <c r="M18" s="18">
        <f t="shared" si="8"/>
        <v>83.333333333333329</v>
      </c>
      <c r="N18" s="18">
        <f t="shared" si="12"/>
        <v>83.333333333333329</v>
      </c>
      <c r="O18" s="18">
        <f t="shared" si="10"/>
        <v>83.333333333333329</v>
      </c>
      <c r="P18" s="18">
        <f t="shared" si="11"/>
        <v>83.333333333333329</v>
      </c>
      <c r="Q18" s="18">
        <f t="shared" si="0"/>
        <v>83.333333333333329</v>
      </c>
      <c r="R18" s="18">
        <f t="shared" si="1"/>
        <v>83.333333333333329</v>
      </c>
      <c r="S18" s="18">
        <f t="shared" si="2"/>
        <v>83.333333333333329</v>
      </c>
      <c r="T18" s="19">
        <f t="shared" si="3"/>
        <v>83.333333333333329</v>
      </c>
    </row>
    <row r="19" spans="1:20" ht="62" x14ac:dyDescent="0.3">
      <c r="A19" s="20" t="s">
        <v>82</v>
      </c>
      <c r="B19" s="12">
        <v>0</v>
      </c>
      <c r="C19" s="13">
        <v>0</v>
      </c>
      <c r="D19" s="13">
        <v>0</v>
      </c>
      <c r="E19" s="13">
        <v>0</v>
      </c>
      <c r="F19" s="14">
        <v>0</v>
      </c>
      <c r="G19" s="22">
        <v>50000</v>
      </c>
      <c r="H19" s="3"/>
      <c r="I19" s="16">
        <f t="shared" si="4"/>
        <v>4166.666666666667</v>
      </c>
      <c r="J19" s="16">
        <f t="shared" si="5"/>
        <v>4166.666666666667</v>
      </c>
      <c r="K19" s="17">
        <f>G19/12</f>
        <v>4166.666666666667</v>
      </c>
      <c r="L19" s="18">
        <f t="shared" si="7"/>
        <v>4166.666666666667</v>
      </c>
      <c r="M19" s="18">
        <f t="shared" si="8"/>
        <v>4166.666666666667</v>
      </c>
      <c r="N19" s="18">
        <f t="shared" si="12"/>
        <v>4166.666666666667</v>
      </c>
      <c r="O19" s="18">
        <f t="shared" si="10"/>
        <v>4166.666666666667</v>
      </c>
      <c r="P19" s="18">
        <f t="shared" si="11"/>
        <v>4166.666666666667</v>
      </c>
      <c r="Q19" s="18">
        <f t="shared" si="0"/>
        <v>4166.666666666667</v>
      </c>
      <c r="R19" s="18">
        <f t="shared" si="1"/>
        <v>4166.666666666667</v>
      </c>
      <c r="S19" s="18">
        <f t="shared" si="2"/>
        <v>4166.666666666667</v>
      </c>
      <c r="T19" s="19">
        <f t="shared" si="3"/>
        <v>4166.666666666667</v>
      </c>
    </row>
    <row r="20" spans="1:20" ht="31" x14ac:dyDescent="0.3">
      <c r="A20" s="20" t="s">
        <v>25</v>
      </c>
      <c r="B20" s="12">
        <v>0</v>
      </c>
      <c r="C20" s="13">
        <v>0</v>
      </c>
      <c r="D20" s="13">
        <v>0</v>
      </c>
      <c r="E20" s="13">
        <v>0</v>
      </c>
      <c r="F20" s="14">
        <v>0</v>
      </c>
      <c r="G20" s="22">
        <v>80000</v>
      </c>
      <c r="H20" s="3"/>
      <c r="I20" s="16">
        <f t="shared" si="4"/>
        <v>6666.666666666667</v>
      </c>
      <c r="J20" s="16">
        <f t="shared" si="5"/>
        <v>6666.666666666667</v>
      </c>
      <c r="K20" s="17">
        <f t="shared" si="6"/>
        <v>6666.666666666667</v>
      </c>
      <c r="L20" s="18">
        <f t="shared" si="7"/>
        <v>6666.666666666667</v>
      </c>
      <c r="M20" s="18">
        <f t="shared" si="8"/>
        <v>6666.666666666667</v>
      </c>
      <c r="N20" s="18">
        <f t="shared" si="9"/>
        <v>6666.666666666667</v>
      </c>
      <c r="O20" s="18">
        <f t="shared" si="10"/>
        <v>6666.666666666667</v>
      </c>
      <c r="P20" s="18">
        <f t="shared" si="11"/>
        <v>6666.666666666667</v>
      </c>
      <c r="Q20" s="18">
        <f t="shared" si="0"/>
        <v>6666.666666666667</v>
      </c>
      <c r="R20" s="18">
        <f t="shared" si="1"/>
        <v>6666.666666666667</v>
      </c>
      <c r="S20" s="18">
        <f t="shared" si="2"/>
        <v>6666.666666666667</v>
      </c>
      <c r="T20" s="19">
        <f t="shared" si="3"/>
        <v>6666.666666666667</v>
      </c>
    </row>
    <row r="21" spans="1:20" ht="15.5" x14ac:dyDescent="0.3">
      <c r="A21" s="23" t="s">
        <v>26</v>
      </c>
      <c r="B21" s="24">
        <v>0</v>
      </c>
      <c r="C21" s="24">
        <v>0</v>
      </c>
      <c r="D21" s="24" t="s">
        <v>83</v>
      </c>
      <c r="E21" s="24">
        <v>0</v>
      </c>
      <c r="F21" s="24">
        <v>0</v>
      </c>
      <c r="G21" s="24">
        <f>SUM(G6:G20)</f>
        <v>4937500</v>
      </c>
      <c r="H21" s="3"/>
      <c r="I21" s="24">
        <v>0</v>
      </c>
      <c r="J21" s="25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6">
        <v>0</v>
      </c>
    </row>
    <row r="25" spans="1:20" ht="15.5" x14ac:dyDescent="0.3">
      <c r="A25" s="27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3"/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</row>
    <row r="26" spans="1:20" x14ac:dyDescent="0.3">
      <c r="B26" s="30"/>
      <c r="C26" s="30"/>
      <c r="D26" s="30"/>
      <c r="E26" s="30"/>
      <c r="F26" s="30"/>
      <c r="G26" s="3"/>
      <c r="H26" s="3"/>
      <c r="I26" s="31"/>
      <c r="J26" s="32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ht="15.5" x14ac:dyDescent="0.3">
      <c r="A27" s="33" t="s">
        <v>28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"/>
      <c r="I27" s="34">
        <v>0</v>
      </c>
      <c r="J27" s="35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</row>
    <row r="28" spans="1:20" x14ac:dyDescent="0.3">
      <c r="B28" s="30"/>
      <c r="C28" s="30"/>
      <c r="D28" s="30"/>
      <c r="E28" s="30"/>
      <c r="F28" s="30"/>
      <c r="G28" s="3"/>
      <c r="H28" s="3"/>
      <c r="I28" s="31"/>
      <c r="J28" s="32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15.5" x14ac:dyDescent="0.3">
      <c r="A29" s="36" t="s">
        <v>29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"/>
      <c r="I29" s="37">
        <v>0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</row>
  </sheetData>
  <mergeCells count="3">
    <mergeCell ref="B4:F4"/>
    <mergeCell ref="G4:G5"/>
    <mergeCell ref="I4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9123-6862-44B1-96B6-98F5EFAB861E}">
  <dimension ref="A1:Q48"/>
  <sheetViews>
    <sheetView rightToLeft="1" zoomScale="86" workbookViewId="0">
      <selection activeCell="P48" sqref="P48"/>
    </sheetView>
  </sheetViews>
  <sheetFormatPr defaultRowHeight="14" x14ac:dyDescent="0.3"/>
  <cols>
    <col min="18" max="18" width="8.6640625" customWidth="1"/>
  </cols>
  <sheetData>
    <row r="1" spans="1:17" ht="26.5" x14ac:dyDescent="0.3">
      <c r="A1" s="39"/>
      <c r="B1" s="103" t="s">
        <v>72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14.5" thickBot="1" x14ac:dyDescent="0.35"/>
    <row r="3" spans="1:17" ht="18" thickTop="1" x14ac:dyDescent="0.3">
      <c r="A3" s="104" t="s">
        <v>30</v>
      </c>
      <c r="B3" s="105"/>
      <c r="C3" s="108" t="s">
        <v>31</v>
      </c>
      <c r="D3" s="110" t="s">
        <v>116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  <c r="P3" s="113"/>
    </row>
    <row r="4" spans="1:17" ht="21" x14ac:dyDescent="0.3">
      <c r="A4" s="106"/>
      <c r="B4" s="107"/>
      <c r="C4" s="109"/>
      <c r="D4" s="40" t="s">
        <v>32</v>
      </c>
      <c r="E4" s="41" t="s">
        <v>32</v>
      </c>
      <c r="F4" s="41" t="s">
        <v>32</v>
      </c>
      <c r="G4" s="41" t="s">
        <v>32</v>
      </c>
      <c r="H4" s="41" t="s">
        <v>32</v>
      </c>
      <c r="I4" s="41" t="s">
        <v>32</v>
      </c>
      <c r="J4" s="41" t="s">
        <v>32</v>
      </c>
      <c r="K4" s="41" t="s">
        <v>32</v>
      </c>
      <c r="L4" s="41" t="s">
        <v>32</v>
      </c>
      <c r="M4" s="41" t="s">
        <v>32</v>
      </c>
      <c r="N4" s="41" t="s">
        <v>32</v>
      </c>
      <c r="O4" s="41" t="s">
        <v>33</v>
      </c>
      <c r="P4" s="114" t="s">
        <v>34</v>
      </c>
    </row>
    <row r="5" spans="1:17" x14ac:dyDescent="0.3">
      <c r="A5" s="106"/>
      <c r="B5" s="107"/>
      <c r="C5" s="109"/>
      <c r="D5" s="42">
        <v>1</v>
      </c>
      <c r="E5" s="43">
        <v>2</v>
      </c>
      <c r="F5" s="43">
        <v>3</v>
      </c>
      <c r="G5" s="43">
        <v>4</v>
      </c>
      <c r="H5" s="43">
        <v>5</v>
      </c>
      <c r="I5" s="43">
        <v>6</v>
      </c>
      <c r="J5" s="43">
        <v>7</v>
      </c>
      <c r="K5" s="43">
        <v>8</v>
      </c>
      <c r="L5" s="43">
        <v>9</v>
      </c>
      <c r="M5" s="43">
        <v>10</v>
      </c>
      <c r="N5" s="43">
        <v>11</v>
      </c>
      <c r="O5" s="43">
        <v>12</v>
      </c>
      <c r="P5" s="114"/>
    </row>
    <row r="6" spans="1:17" ht="21" x14ac:dyDescent="0.3">
      <c r="A6" s="115" t="s">
        <v>35</v>
      </c>
      <c r="B6" s="116"/>
      <c r="C6" s="44"/>
      <c r="D6" s="45">
        <v>40800</v>
      </c>
      <c r="E6" s="45">
        <v>40800</v>
      </c>
      <c r="F6" s="45">
        <v>40800</v>
      </c>
      <c r="G6" s="45">
        <v>40800</v>
      </c>
      <c r="H6" s="45">
        <v>40800</v>
      </c>
      <c r="I6" s="45">
        <v>40800</v>
      </c>
      <c r="J6" s="45">
        <v>40800</v>
      </c>
      <c r="K6" s="45">
        <v>40800</v>
      </c>
      <c r="L6" s="45">
        <v>40800</v>
      </c>
      <c r="M6" s="45">
        <v>40800</v>
      </c>
      <c r="N6" s="45">
        <v>40800</v>
      </c>
      <c r="O6" s="45">
        <v>40800</v>
      </c>
      <c r="P6" s="80">
        <f t="shared" ref="P6:P13" si="0">SUM(D6:O6)</f>
        <v>489600</v>
      </c>
    </row>
    <row r="7" spans="1:17" ht="21" x14ac:dyDescent="0.3">
      <c r="A7" s="115" t="s">
        <v>36</v>
      </c>
      <c r="B7" s="116"/>
      <c r="C7" s="44"/>
      <c r="D7" s="45">
        <v>4320</v>
      </c>
      <c r="E7" s="45">
        <v>4320</v>
      </c>
      <c r="F7" s="45">
        <v>4320</v>
      </c>
      <c r="G7" s="45">
        <v>4320</v>
      </c>
      <c r="H7" s="45">
        <v>4320</v>
      </c>
      <c r="I7" s="45">
        <v>4320</v>
      </c>
      <c r="J7" s="45">
        <v>4320</v>
      </c>
      <c r="K7" s="45">
        <v>4320</v>
      </c>
      <c r="L7" s="45">
        <v>4320</v>
      </c>
      <c r="M7" s="45">
        <v>4320</v>
      </c>
      <c r="N7" s="45">
        <v>4320</v>
      </c>
      <c r="O7" s="45">
        <v>4320</v>
      </c>
      <c r="P7" s="80">
        <f t="shared" si="0"/>
        <v>51840</v>
      </c>
      <c r="Q7" s="87"/>
    </row>
    <row r="8" spans="1:17" ht="21" x14ac:dyDescent="0.3">
      <c r="A8" s="115" t="s">
        <v>37</v>
      </c>
      <c r="B8" s="116"/>
      <c r="C8" s="44"/>
      <c r="D8" s="45">
        <v>7200</v>
      </c>
      <c r="E8" s="45">
        <v>7200</v>
      </c>
      <c r="F8" s="45">
        <v>7200</v>
      </c>
      <c r="G8" s="45">
        <v>7200</v>
      </c>
      <c r="H8" s="45">
        <v>7200</v>
      </c>
      <c r="I8" s="45">
        <v>7200</v>
      </c>
      <c r="J8" s="45">
        <v>7200</v>
      </c>
      <c r="K8" s="45">
        <v>7200</v>
      </c>
      <c r="L8" s="45">
        <v>7200</v>
      </c>
      <c r="M8" s="45">
        <v>7200</v>
      </c>
      <c r="N8" s="45">
        <v>7200</v>
      </c>
      <c r="O8" s="45">
        <v>7200</v>
      </c>
      <c r="P8" s="80">
        <f t="shared" si="0"/>
        <v>86400</v>
      </c>
    </row>
    <row r="9" spans="1:17" ht="21" x14ac:dyDescent="0.3">
      <c r="A9" s="115" t="s">
        <v>38</v>
      </c>
      <c r="B9" s="116"/>
      <c r="C9" s="44"/>
      <c r="D9" s="45">
        <v>1600</v>
      </c>
      <c r="E9" s="45">
        <v>1600</v>
      </c>
      <c r="F9" s="45">
        <v>1600</v>
      </c>
      <c r="G9" s="45">
        <v>1600</v>
      </c>
      <c r="H9" s="45">
        <v>1600</v>
      </c>
      <c r="I9" s="45">
        <v>1600</v>
      </c>
      <c r="J9" s="45">
        <v>1600</v>
      </c>
      <c r="K9" s="45">
        <v>1600</v>
      </c>
      <c r="L9" s="45">
        <v>1600</v>
      </c>
      <c r="M9" s="45">
        <v>1600</v>
      </c>
      <c r="N9" s="45">
        <v>1600</v>
      </c>
      <c r="O9" s="45">
        <v>1600</v>
      </c>
      <c r="P9" s="80">
        <f t="shared" si="0"/>
        <v>19200</v>
      </c>
      <c r="Q9" s="88"/>
    </row>
    <row r="10" spans="1:17" ht="21" x14ac:dyDescent="0.3">
      <c r="A10" s="115" t="s">
        <v>124</v>
      </c>
      <c r="B10" s="116"/>
      <c r="C10" s="44"/>
      <c r="D10" s="45">
        <v>1200</v>
      </c>
      <c r="E10" s="45">
        <v>1200</v>
      </c>
      <c r="F10" s="45">
        <v>1200</v>
      </c>
      <c r="G10" s="45">
        <v>1200</v>
      </c>
      <c r="H10" s="45">
        <v>1200</v>
      </c>
      <c r="I10" s="45">
        <v>1200</v>
      </c>
      <c r="J10" s="45">
        <v>1200</v>
      </c>
      <c r="K10" s="45">
        <v>1200</v>
      </c>
      <c r="L10" s="45">
        <v>1200</v>
      </c>
      <c r="M10" s="45">
        <v>1200</v>
      </c>
      <c r="N10" s="45">
        <v>1200</v>
      </c>
      <c r="O10" s="45">
        <v>1200</v>
      </c>
      <c r="P10" s="80">
        <f t="shared" si="0"/>
        <v>14400</v>
      </c>
      <c r="Q10" s="89"/>
    </row>
    <row r="11" spans="1:17" ht="21" x14ac:dyDescent="0.3">
      <c r="A11" s="115" t="s">
        <v>118</v>
      </c>
      <c r="B11" s="116"/>
      <c r="C11" s="44"/>
      <c r="D11" s="45">
        <v>2400</v>
      </c>
      <c r="E11" s="45">
        <v>2400</v>
      </c>
      <c r="F11" s="45">
        <v>2400</v>
      </c>
      <c r="G11" s="45">
        <v>2400</v>
      </c>
      <c r="H11" s="45">
        <v>2400</v>
      </c>
      <c r="I11" s="45">
        <v>2400</v>
      </c>
      <c r="J11" s="45">
        <v>2400</v>
      </c>
      <c r="K11" s="45">
        <v>2400</v>
      </c>
      <c r="L11" s="45">
        <v>2400</v>
      </c>
      <c r="M11" s="45">
        <v>2400</v>
      </c>
      <c r="N11" s="45">
        <v>2400</v>
      </c>
      <c r="O11" s="45">
        <v>2400</v>
      </c>
      <c r="P11" s="80">
        <f t="shared" si="0"/>
        <v>28800</v>
      </c>
    </row>
    <row r="12" spans="1:17" ht="21" x14ac:dyDescent="0.3">
      <c r="A12" s="115" t="s">
        <v>39</v>
      </c>
      <c r="B12" s="116"/>
      <c r="C12" s="44"/>
      <c r="D12" s="45"/>
      <c r="E12" s="45"/>
      <c r="F12" s="45"/>
      <c r="G12" s="45"/>
      <c r="H12" s="45"/>
      <c r="I12" s="45">
        <v>13500</v>
      </c>
      <c r="J12" s="45"/>
      <c r="K12" s="45"/>
      <c r="L12" s="45"/>
      <c r="M12" s="45"/>
      <c r="N12" s="45"/>
      <c r="O12" s="45"/>
      <c r="P12" s="80">
        <f t="shared" si="0"/>
        <v>13500</v>
      </c>
    </row>
    <row r="13" spans="1:17" ht="21" x14ac:dyDescent="0.3">
      <c r="A13" s="115" t="s">
        <v>121</v>
      </c>
      <c r="B13" s="116"/>
      <c r="C13" s="44"/>
      <c r="D13" s="45">
        <v>3200</v>
      </c>
      <c r="E13" s="45">
        <v>3200</v>
      </c>
      <c r="F13" s="45">
        <v>3200</v>
      </c>
      <c r="G13" s="45">
        <v>3200</v>
      </c>
      <c r="H13" s="45">
        <v>3200</v>
      </c>
      <c r="I13" s="45">
        <v>3200</v>
      </c>
      <c r="J13" s="45">
        <v>3200</v>
      </c>
      <c r="K13" s="45">
        <v>3200</v>
      </c>
      <c r="L13" s="45">
        <v>3200</v>
      </c>
      <c r="M13" s="45">
        <v>3200</v>
      </c>
      <c r="N13" s="45">
        <v>3200</v>
      </c>
      <c r="O13" s="45">
        <v>3200</v>
      </c>
      <c r="P13" s="80">
        <f t="shared" si="0"/>
        <v>38400</v>
      </c>
    </row>
    <row r="14" spans="1:17" ht="21" x14ac:dyDescent="0.3">
      <c r="A14" s="85" t="s">
        <v>122</v>
      </c>
      <c r="B14" s="86"/>
      <c r="C14" s="44"/>
      <c r="D14" s="45">
        <v>200</v>
      </c>
      <c r="E14" s="45">
        <v>200</v>
      </c>
      <c r="F14" s="45">
        <v>200</v>
      </c>
      <c r="G14" s="45">
        <v>200</v>
      </c>
      <c r="H14" s="45">
        <v>200</v>
      </c>
      <c r="I14" s="45">
        <v>200</v>
      </c>
      <c r="J14" s="45">
        <v>200</v>
      </c>
      <c r="K14" s="45">
        <v>200</v>
      </c>
      <c r="L14" s="45">
        <v>200</v>
      </c>
      <c r="M14" s="45">
        <v>200</v>
      </c>
      <c r="N14" s="45">
        <v>200</v>
      </c>
      <c r="O14" s="45">
        <v>200</v>
      </c>
      <c r="P14" s="80">
        <f t="shared" ref="P14:P15" si="1">SUM(D14:O14)</f>
        <v>2400</v>
      </c>
    </row>
    <row r="15" spans="1:17" ht="21" x14ac:dyDescent="0.3">
      <c r="A15" s="85" t="s">
        <v>123</v>
      </c>
      <c r="B15" s="86"/>
      <c r="C15" s="44"/>
      <c r="D15" s="45">
        <v>500</v>
      </c>
      <c r="E15" s="45">
        <v>500</v>
      </c>
      <c r="F15" s="45">
        <v>500</v>
      </c>
      <c r="G15" s="45">
        <v>500</v>
      </c>
      <c r="H15" s="45">
        <v>500</v>
      </c>
      <c r="I15" s="45">
        <v>500</v>
      </c>
      <c r="J15" s="45">
        <v>500</v>
      </c>
      <c r="K15" s="45">
        <v>500</v>
      </c>
      <c r="L15" s="45">
        <v>500</v>
      </c>
      <c r="M15" s="45">
        <v>500</v>
      </c>
      <c r="N15" s="45">
        <v>500</v>
      </c>
      <c r="O15" s="45">
        <v>500</v>
      </c>
      <c r="P15" s="80">
        <f t="shared" si="1"/>
        <v>6000</v>
      </c>
    </row>
    <row r="16" spans="1:17" ht="19.5" x14ac:dyDescent="0.3">
      <c r="A16" s="117" t="s">
        <v>40</v>
      </c>
      <c r="B16" s="118"/>
      <c r="C16" s="46"/>
      <c r="D16" s="47">
        <f t="shared" ref="D16:P16" si="2">SUM(D6:D12)</f>
        <v>57520</v>
      </c>
      <c r="E16" s="47">
        <f t="shared" si="2"/>
        <v>57520</v>
      </c>
      <c r="F16" s="47">
        <f t="shared" si="2"/>
        <v>57520</v>
      </c>
      <c r="G16" s="47">
        <f t="shared" si="2"/>
        <v>57520</v>
      </c>
      <c r="H16" s="47">
        <f t="shared" si="2"/>
        <v>57520</v>
      </c>
      <c r="I16" s="47">
        <f t="shared" si="2"/>
        <v>71020</v>
      </c>
      <c r="J16" s="47">
        <f t="shared" si="2"/>
        <v>57520</v>
      </c>
      <c r="K16" s="47">
        <f t="shared" si="2"/>
        <v>57520</v>
      </c>
      <c r="L16" s="47">
        <f t="shared" si="2"/>
        <v>57520</v>
      </c>
      <c r="M16" s="47">
        <f t="shared" si="2"/>
        <v>57520</v>
      </c>
      <c r="N16" s="47">
        <f t="shared" si="2"/>
        <v>57520</v>
      </c>
      <c r="O16" s="47">
        <f t="shared" si="2"/>
        <v>57520</v>
      </c>
      <c r="P16" s="47">
        <f t="shared" si="2"/>
        <v>703740</v>
      </c>
    </row>
    <row r="17" spans="1:16" ht="19.5" x14ac:dyDescent="0.3">
      <c r="A17" s="101" t="s">
        <v>41</v>
      </c>
      <c r="B17" s="102"/>
      <c r="C17" s="48"/>
      <c r="D17" s="81">
        <v>350</v>
      </c>
      <c r="E17" s="81">
        <v>350</v>
      </c>
      <c r="F17" s="81">
        <v>350</v>
      </c>
      <c r="G17" s="81">
        <v>350</v>
      </c>
      <c r="H17" s="81">
        <v>350</v>
      </c>
      <c r="I17" s="81">
        <v>350</v>
      </c>
      <c r="J17" s="81">
        <v>350</v>
      </c>
      <c r="K17" s="81">
        <v>350</v>
      </c>
      <c r="L17" s="81">
        <v>350</v>
      </c>
      <c r="M17" s="81">
        <v>350</v>
      </c>
      <c r="N17" s="81">
        <v>350</v>
      </c>
      <c r="O17" s="81">
        <v>350</v>
      </c>
      <c r="P17" s="82">
        <f t="shared" ref="P17:P22" si="3">SUM(D17:O17)</f>
        <v>4200</v>
      </c>
    </row>
    <row r="18" spans="1:16" ht="19.5" x14ac:dyDescent="0.3">
      <c r="A18" s="101" t="s">
        <v>42</v>
      </c>
      <c r="B18" s="102"/>
      <c r="C18" s="48"/>
      <c r="D18" s="81"/>
      <c r="E18" s="81">
        <v>5000</v>
      </c>
      <c r="F18" s="81"/>
      <c r="G18" s="81"/>
      <c r="H18" s="81"/>
      <c r="I18" s="81"/>
      <c r="J18" s="81">
        <v>200000</v>
      </c>
      <c r="K18" s="81"/>
      <c r="L18" s="81"/>
      <c r="M18" s="81"/>
      <c r="N18" s="81"/>
      <c r="O18" s="81"/>
      <c r="P18" s="82">
        <f t="shared" si="3"/>
        <v>205000</v>
      </c>
    </row>
    <row r="19" spans="1:16" ht="19.5" x14ac:dyDescent="0.3">
      <c r="A19" s="101" t="s">
        <v>43</v>
      </c>
      <c r="B19" s="102"/>
      <c r="C19" s="48"/>
      <c r="D19" s="81">
        <v>400</v>
      </c>
      <c r="E19" s="81">
        <v>400</v>
      </c>
      <c r="F19" s="81">
        <v>400</v>
      </c>
      <c r="G19" s="81">
        <v>400</v>
      </c>
      <c r="H19" s="81">
        <v>400</v>
      </c>
      <c r="I19" s="81">
        <v>400</v>
      </c>
      <c r="J19" s="81">
        <v>400</v>
      </c>
      <c r="K19" s="81">
        <v>400</v>
      </c>
      <c r="L19" s="81">
        <v>400</v>
      </c>
      <c r="M19" s="81">
        <v>400</v>
      </c>
      <c r="N19" s="81">
        <v>400</v>
      </c>
      <c r="O19" s="81">
        <v>400</v>
      </c>
      <c r="P19" s="82">
        <f t="shared" si="3"/>
        <v>4800</v>
      </c>
    </row>
    <row r="20" spans="1:16" ht="15.5" x14ac:dyDescent="0.3">
      <c r="A20" s="101" t="s">
        <v>44</v>
      </c>
      <c r="B20" s="102"/>
      <c r="C20" s="49"/>
      <c r="D20" s="81">
        <v>833</v>
      </c>
      <c r="E20" s="81">
        <v>833</v>
      </c>
      <c r="F20" s="81">
        <v>833</v>
      </c>
      <c r="G20" s="81">
        <v>833</v>
      </c>
      <c r="H20" s="81">
        <v>833</v>
      </c>
      <c r="I20" s="81">
        <v>833</v>
      </c>
      <c r="J20" s="81">
        <v>833</v>
      </c>
      <c r="K20" s="81">
        <v>833</v>
      </c>
      <c r="L20" s="81">
        <v>833</v>
      </c>
      <c r="M20" s="81">
        <v>833</v>
      </c>
      <c r="N20" s="81">
        <v>833</v>
      </c>
      <c r="O20" s="81">
        <v>833</v>
      </c>
      <c r="P20" s="82">
        <f t="shared" si="3"/>
        <v>9996</v>
      </c>
    </row>
    <row r="21" spans="1:16" ht="15.5" x14ac:dyDescent="0.3">
      <c r="A21" s="101" t="s">
        <v>45</v>
      </c>
      <c r="B21" s="102" t="s">
        <v>45</v>
      </c>
      <c r="C21" s="49"/>
      <c r="D21" s="81">
        <v>500</v>
      </c>
      <c r="E21" s="81"/>
      <c r="F21" s="81"/>
      <c r="G21" s="81">
        <v>500</v>
      </c>
      <c r="H21" s="81"/>
      <c r="I21" s="81"/>
      <c r="J21" s="81">
        <v>500</v>
      </c>
      <c r="K21" s="81"/>
      <c r="L21" s="81"/>
      <c r="M21" s="81">
        <v>300</v>
      </c>
      <c r="N21" s="81"/>
      <c r="O21" s="81"/>
      <c r="P21" s="82">
        <f t="shared" si="3"/>
        <v>1800</v>
      </c>
    </row>
    <row r="22" spans="1:16" ht="15.5" x14ac:dyDescent="0.3">
      <c r="A22" s="101" t="s">
        <v>46</v>
      </c>
      <c r="B22" s="102" t="s">
        <v>46</v>
      </c>
      <c r="C22" s="49"/>
      <c r="D22" s="81">
        <v>1500</v>
      </c>
      <c r="E22" s="81"/>
      <c r="F22" s="81"/>
      <c r="G22" s="81">
        <v>1500</v>
      </c>
      <c r="H22" s="81"/>
      <c r="I22" s="81"/>
      <c r="J22" s="81">
        <v>1500</v>
      </c>
      <c r="K22" s="81"/>
      <c r="L22" s="81"/>
      <c r="M22" s="81"/>
      <c r="N22" s="81"/>
      <c r="O22" s="81">
        <v>1500</v>
      </c>
      <c r="P22" s="82">
        <f t="shared" si="3"/>
        <v>6000</v>
      </c>
    </row>
    <row r="23" spans="1:16" ht="19.5" x14ac:dyDescent="0.3">
      <c r="A23" s="91" t="s">
        <v>47</v>
      </c>
      <c r="B23" s="98"/>
      <c r="C23" s="46"/>
      <c r="D23" s="83">
        <f>SUM(D17:D22)</f>
        <v>3583</v>
      </c>
      <c r="E23" s="83">
        <f t="shared" ref="E23:O23" si="4">SUM(E17:E22)</f>
        <v>6583</v>
      </c>
      <c r="F23" s="83">
        <f t="shared" si="4"/>
        <v>1583</v>
      </c>
      <c r="G23" s="83">
        <f t="shared" si="4"/>
        <v>3583</v>
      </c>
      <c r="H23" s="83">
        <f t="shared" si="4"/>
        <v>1583</v>
      </c>
      <c r="I23" s="83">
        <f t="shared" si="4"/>
        <v>1583</v>
      </c>
      <c r="J23" s="83">
        <f t="shared" si="4"/>
        <v>203583</v>
      </c>
      <c r="K23" s="83">
        <f t="shared" si="4"/>
        <v>1583</v>
      </c>
      <c r="L23" s="83">
        <f t="shared" si="4"/>
        <v>1583</v>
      </c>
      <c r="M23" s="83">
        <f t="shared" si="4"/>
        <v>1883</v>
      </c>
      <c r="N23" s="83">
        <f t="shared" si="4"/>
        <v>1583</v>
      </c>
      <c r="O23" s="83">
        <f t="shared" si="4"/>
        <v>3083</v>
      </c>
      <c r="P23" s="83">
        <f>SUM(P17:P22)</f>
        <v>231796</v>
      </c>
    </row>
    <row r="24" spans="1:16" ht="19.5" x14ac:dyDescent="0.3">
      <c r="A24" s="96" t="s">
        <v>48</v>
      </c>
      <c r="B24" s="97"/>
      <c r="C24" s="48"/>
      <c r="D24" s="81">
        <v>25000</v>
      </c>
      <c r="E24" s="81"/>
      <c r="F24" s="81"/>
      <c r="G24" s="81">
        <v>25000</v>
      </c>
      <c r="H24" s="81"/>
      <c r="I24" s="81"/>
      <c r="J24" s="81"/>
      <c r="K24" s="81"/>
      <c r="L24" s="81">
        <v>25000</v>
      </c>
      <c r="M24" s="81"/>
      <c r="N24" s="81"/>
      <c r="O24" s="81">
        <v>25000</v>
      </c>
      <c r="P24" s="82">
        <f>SUM(D24:O24)</f>
        <v>100000</v>
      </c>
    </row>
    <row r="25" spans="1:16" ht="19.5" x14ac:dyDescent="0.3">
      <c r="A25" s="96" t="s">
        <v>49</v>
      </c>
      <c r="B25" s="97"/>
      <c r="C25" s="48"/>
      <c r="D25" s="81"/>
      <c r="E25" s="81"/>
      <c r="F25" s="81">
        <v>10000</v>
      </c>
      <c r="G25" s="81"/>
      <c r="H25" s="81"/>
      <c r="I25" s="81"/>
      <c r="J25" s="81"/>
      <c r="K25" s="81"/>
      <c r="L25" s="81"/>
      <c r="M25" s="81">
        <v>10000</v>
      </c>
      <c r="N25" s="81"/>
      <c r="O25" s="81"/>
      <c r="P25" s="82">
        <f>SUM(D25:O25)</f>
        <v>20000</v>
      </c>
    </row>
    <row r="26" spans="1:16" ht="19.5" x14ac:dyDescent="0.3">
      <c r="A26" s="96" t="s">
        <v>50</v>
      </c>
      <c r="B26" s="97"/>
      <c r="C26" s="48"/>
      <c r="D26" s="81"/>
      <c r="E26" s="81">
        <v>2000</v>
      </c>
      <c r="F26" s="81"/>
      <c r="G26" s="81"/>
      <c r="H26" s="81">
        <v>2000</v>
      </c>
      <c r="I26" s="81"/>
      <c r="J26" s="81"/>
      <c r="K26" s="81"/>
      <c r="L26" s="81">
        <v>2000</v>
      </c>
      <c r="M26" s="81"/>
      <c r="N26" s="81"/>
      <c r="O26" s="81"/>
      <c r="P26" s="82">
        <f>SUM(D26:O26)</f>
        <v>6000</v>
      </c>
    </row>
    <row r="27" spans="1:16" ht="19.5" x14ac:dyDescent="0.3">
      <c r="A27" s="96" t="s">
        <v>51</v>
      </c>
      <c r="B27" s="97"/>
      <c r="C27" s="49"/>
      <c r="D27" s="81"/>
      <c r="E27" s="81"/>
      <c r="F27" s="81"/>
      <c r="G27" s="81">
        <v>500</v>
      </c>
      <c r="H27" s="81"/>
      <c r="I27" s="81"/>
      <c r="J27" s="81"/>
      <c r="K27" s="81"/>
      <c r="L27" s="81">
        <v>500</v>
      </c>
      <c r="M27" s="81"/>
      <c r="N27" s="81"/>
      <c r="O27" s="81"/>
      <c r="P27" s="82">
        <f>SUM(D27:O27)</f>
        <v>1000</v>
      </c>
    </row>
    <row r="28" spans="1:16" ht="19.5" x14ac:dyDescent="0.3">
      <c r="A28" s="91" t="s">
        <v>117</v>
      </c>
      <c r="B28" s="98" t="s">
        <v>52</v>
      </c>
      <c r="C28" s="46"/>
      <c r="D28" s="83">
        <f t="shared" ref="D28:P28" si="5">SUM(D24:D27)</f>
        <v>25000</v>
      </c>
      <c r="E28" s="83">
        <f t="shared" si="5"/>
        <v>2000</v>
      </c>
      <c r="F28" s="83">
        <f t="shared" si="5"/>
        <v>10000</v>
      </c>
      <c r="G28" s="83">
        <f t="shared" si="5"/>
        <v>25500</v>
      </c>
      <c r="H28" s="83">
        <f t="shared" si="5"/>
        <v>2000</v>
      </c>
      <c r="I28" s="83">
        <f t="shared" si="5"/>
        <v>0</v>
      </c>
      <c r="J28" s="83">
        <f t="shared" si="5"/>
        <v>0</v>
      </c>
      <c r="K28" s="83">
        <f t="shared" si="5"/>
        <v>0</v>
      </c>
      <c r="L28" s="83">
        <f t="shared" si="5"/>
        <v>27500</v>
      </c>
      <c r="M28" s="83">
        <f t="shared" si="5"/>
        <v>10000</v>
      </c>
      <c r="N28" s="83">
        <f t="shared" si="5"/>
        <v>0</v>
      </c>
      <c r="O28" s="83">
        <f t="shared" si="5"/>
        <v>25000</v>
      </c>
      <c r="P28" s="83">
        <f t="shared" si="5"/>
        <v>127000</v>
      </c>
    </row>
    <row r="29" spans="1:16" ht="19.5" x14ac:dyDescent="0.3">
      <c r="A29" s="99" t="s">
        <v>53</v>
      </c>
      <c r="B29" s="100"/>
      <c r="C29" s="48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1:16" ht="19.5" x14ac:dyDescent="0.3">
      <c r="A30" s="94" t="s">
        <v>54</v>
      </c>
      <c r="B30" s="95"/>
      <c r="C30" s="48"/>
      <c r="D30" s="81">
        <v>40000</v>
      </c>
      <c r="E30" s="81">
        <v>40000</v>
      </c>
      <c r="F30" s="81">
        <v>40000</v>
      </c>
      <c r="G30" s="81">
        <v>40000</v>
      </c>
      <c r="H30" s="81">
        <v>40000</v>
      </c>
      <c r="I30" s="81">
        <v>40000</v>
      </c>
      <c r="J30" s="81">
        <v>40000</v>
      </c>
      <c r="K30" s="81">
        <v>40000</v>
      </c>
      <c r="L30" s="81">
        <v>40000</v>
      </c>
      <c r="M30" s="81">
        <v>40000</v>
      </c>
      <c r="N30" s="81">
        <v>40000</v>
      </c>
      <c r="O30" s="81">
        <v>40000</v>
      </c>
      <c r="P30" s="82">
        <f>SUM(D30:O30)</f>
        <v>480000</v>
      </c>
    </row>
    <row r="31" spans="1:16" ht="19.5" x14ac:dyDescent="0.3">
      <c r="A31" s="94" t="s">
        <v>55</v>
      </c>
      <c r="B31" s="95"/>
      <c r="C31" s="48"/>
      <c r="D31" s="81">
        <v>250</v>
      </c>
      <c r="E31" s="81">
        <v>250</v>
      </c>
      <c r="F31" s="81">
        <v>250</v>
      </c>
      <c r="G31" s="81">
        <v>250</v>
      </c>
      <c r="H31" s="81">
        <v>250</v>
      </c>
      <c r="I31" s="81">
        <v>250</v>
      </c>
      <c r="J31" s="81">
        <v>250</v>
      </c>
      <c r="K31" s="81">
        <v>250</v>
      </c>
      <c r="L31" s="81">
        <v>250</v>
      </c>
      <c r="M31" s="81">
        <v>250</v>
      </c>
      <c r="N31" s="81">
        <v>250</v>
      </c>
      <c r="O31" s="81">
        <v>250</v>
      </c>
      <c r="P31" s="82">
        <f>SUM(D31:O31)</f>
        <v>3000</v>
      </c>
    </row>
    <row r="32" spans="1:16" ht="19.5" x14ac:dyDescent="0.3">
      <c r="A32" s="94" t="s">
        <v>56</v>
      </c>
      <c r="B32" s="95"/>
      <c r="C32" s="48"/>
      <c r="D32" s="81">
        <v>955</v>
      </c>
      <c r="E32" s="81">
        <v>955</v>
      </c>
      <c r="F32" s="81">
        <v>955</v>
      </c>
      <c r="G32" s="81">
        <v>955</v>
      </c>
      <c r="H32" s="81">
        <v>955</v>
      </c>
      <c r="I32" s="81">
        <v>955</v>
      </c>
      <c r="J32" s="81">
        <v>955</v>
      </c>
      <c r="K32" s="81">
        <v>955</v>
      </c>
      <c r="L32" s="81">
        <v>955</v>
      </c>
      <c r="M32" s="81">
        <v>955</v>
      </c>
      <c r="N32" s="81">
        <v>955</v>
      </c>
      <c r="O32" s="81">
        <v>955</v>
      </c>
      <c r="P32" s="82">
        <f>SUM(D32:O32)</f>
        <v>11460</v>
      </c>
    </row>
    <row r="33" spans="1:16" ht="19.5" x14ac:dyDescent="0.3">
      <c r="A33" s="94" t="s">
        <v>57</v>
      </c>
      <c r="B33" s="95"/>
      <c r="C33" s="48"/>
      <c r="D33" s="81"/>
      <c r="E33" s="81"/>
      <c r="F33" s="81"/>
      <c r="G33" s="81"/>
      <c r="H33" s="81"/>
      <c r="I33" s="81"/>
      <c r="J33" s="81">
        <v>500</v>
      </c>
      <c r="K33" s="81"/>
      <c r="L33" s="81"/>
      <c r="M33" s="81"/>
      <c r="N33" s="81"/>
      <c r="O33" s="81"/>
      <c r="P33" s="82">
        <f>SUM(C33:O33)</f>
        <v>500</v>
      </c>
    </row>
    <row r="34" spans="1:16" ht="19.5" x14ac:dyDescent="0.3">
      <c r="A34" s="94" t="s">
        <v>58</v>
      </c>
      <c r="B34" s="95"/>
      <c r="C34" s="49"/>
      <c r="D34" s="81">
        <v>5000</v>
      </c>
      <c r="E34" s="81"/>
      <c r="F34" s="81">
        <v>5000</v>
      </c>
      <c r="G34" s="81"/>
      <c r="H34" s="81"/>
      <c r="I34" s="81"/>
      <c r="J34" s="81">
        <v>5000</v>
      </c>
      <c r="K34" s="81"/>
      <c r="L34" s="81"/>
      <c r="M34" s="81"/>
      <c r="N34" s="81"/>
      <c r="O34" s="81">
        <v>5000</v>
      </c>
      <c r="P34" s="82">
        <f>SUM(D34:O34)</f>
        <v>20000</v>
      </c>
    </row>
    <row r="35" spans="1:16" ht="19.5" x14ac:dyDescent="0.3">
      <c r="A35" s="94" t="s">
        <v>59</v>
      </c>
      <c r="B35" s="95"/>
      <c r="C35" s="49"/>
      <c r="D35" s="81"/>
      <c r="E35" s="81"/>
      <c r="F35" s="81"/>
      <c r="G35" s="81"/>
      <c r="H35" s="81"/>
      <c r="I35" s="81"/>
      <c r="J35" s="81"/>
      <c r="K35" s="81"/>
      <c r="L35" s="81"/>
      <c r="M35" s="81">
        <v>2580</v>
      </c>
      <c r="N35" s="81"/>
      <c r="O35" s="81"/>
      <c r="P35" s="82">
        <f>SUM(D35:O35)</f>
        <v>2580</v>
      </c>
    </row>
    <row r="36" spans="1:16" ht="19.5" x14ac:dyDescent="0.3">
      <c r="A36" s="94" t="s">
        <v>60</v>
      </c>
      <c r="B36" s="95"/>
      <c r="C36" s="49"/>
      <c r="D36" s="81"/>
      <c r="E36" s="81"/>
      <c r="F36" s="81">
        <v>5000</v>
      </c>
      <c r="G36" s="81"/>
      <c r="H36" s="81"/>
      <c r="I36" s="81"/>
      <c r="J36" s="81"/>
      <c r="K36" s="81"/>
      <c r="L36" s="81">
        <v>10000</v>
      </c>
      <c r="M36" s="81"/>
      <c r="N36" s="81"/>
      <c r="O36" s="81">
        <v>5000</v>
      </c>
      <c r="P36" s="82">
        <f>SUM(D36:O36)</f>
        <v>20000</v>
      </c>
    </row>
    <row r="37" spans="1:16" ht="19.5" x14ac:dyDescent="0.3">
      <c r="A37" s="94" t="s">
        <v>61</v>
      </c>
      <c r="B37" s="95"/>
      <c r="C37" s="49"/>
      <c r="D37" s="81"/>
      <c r="E37" s="81"/>
      <c r="F37" s="81">
        <v>80000</v>
      </c>
      <c r="G37" s="81"/>
      <c r="H37" s="81"/>
      <c r="I37" s="81"/>
      <c r="J37" s="81"/>
      <c r="K37" s="81"/>
      <c r="L37" s="81"/>
      <c r="M37" s="81">
        <v>220000</v>
      </c>
      <c r="N37" s="81"/>
      <c r="O37" s="81"/>
      <c r="P37" s="82">
        <f>SUM(D37:O37)</f>
        <v>300000</v>
      </c>
    </row>
    <row r="38" spans="1:16" ht="19.5" x14ac:dyDescent="0.3">
      <c r="A38" s="91" t="s">
        <v>62</v>
      </c>
      <c r="B38" s="98"/>
      <c r="C38" s="46"/>
      <c r="D38" s="83">
        <f t="shared" ref="D38:O38" si="6">SUM(D30:D37)</f>
        <v>46205</v>
      </c>
      <c r="E38" s="83">
        <f t="shared" si="6"/>
        <v>41205</v>
      </c>
      <c r="F38" s="83">
        <f t="shared" si="6"/>
        <v>131205</v>
      </c>
      <c r="G38" s="83">
        <f t="shared" si="6"/>
        <v>41205</v>
      </c>
      <c r="H38" s="83">
        <f t="shared" si="6"/>
        <v>41205</v>
      </c>
      <c r="I38" s="83">
        <f t="shared" si="6"/>
        <v>41205</v>
      </c>
      <c r="J38" s="83">
        <f t="shared" si="6"/>
        <v>46705</v>
      </c>
      <c r="K38" s="83">
        <f t="shared" si="6"/>
        <v>41205</v>
      </c>
      <c r="L38" s="83">
        <f t="shared" si="6"/>
        <v>51205</v>
      </c>
      <c r="M38" s="83">
        <f t="shared" si="6"/>
        <v>263785</v>
      </c>
      <c r="N38" s="83">
        <f t="shared" si="6"/>
        <v>41205</v>
      </c>
      <c r="O38" s="83">
        <f t="shared" si="6"/>
        <v>51205</v>
      </c>
      <c r="P38" s="83">
        <f>SUM(P30:P37)</f>
        <v>837540</v>
      </c>
    </row>
    <row r="39" spans="1:16" ht="19.5" x14ac:dyDescent="0.3">
      <c r="A39" s="96" t="s">
        <v>63</v>
      </c>
      <c r="B39" s="97"/>
      <c r="C39" s="48"/>
      <c r="D39" s="81">
        <v>3000</v>
      </c>
      <c r="E39" s="81"/>
      <c r="F39" s="81"/>
      <c r="G39" s="81"/>
      <c r="H39" s="81">
        <v>3000</v>
      </c>
      <c r="I39" s="81"/>
      <c r="J39" s="81"/>
      <c r="K39" s="81"/>
      <c r="L39" s="81">
        <v>4000</v>
      </c>
      <c r="M39" s="81"/>
      <c r="N39" s="81"/>
      <c r="O39" s="81">
        <v>4000</v>
      </c>
      <c r="P39" s="82">
        <f>SUM(D39:O39)</f>
        <v>14000</v>
      </c>
    </row>
    <row r="40" spans="1:16" ht="19.5" x14ac:dyDescent="0.3">
      <c r="A40" s="96" t="s">
        <v>64</v>
      </c>
      <c r="B40" s="97"/>
      <c r="C40" s="48"/>
      <c r="D40" s="81">
        <v>2000</v>
      </c>
      <c r="E40" s="82"/>
      <c r="F40" s="82"/>
      <c r="G40" s="81"/>
      <c r="H40" s="82">
        <v>2000</v>
      </c>
      <c r="I40" s="82"/>
      <c r="J40" s="81"/>
      <c r="K40" s="82"/>
      <c r="L40" s="82">
        <v>2000</v>
      </c>
      <c r="M40" s="81"/>
      <c r="N40" s="82"/>
      <c r="O40" s="82"/>
      <c r="P40" s="82">
        <f t="shared" ref="P40:P44" si="7">SUM(D40:O40)</f>
        <v>6000</v>
      </c>
    </row>
    <row r="41" spans="1:16" ht="19.5" x14ac:dyDescent="0.3">
      <c r="A41" s="51" t="s">
        <v>65</v>
      </c>
      <c r="B41" s="50"/>
      <c r="C41" s="48"/>
      <c r="D41" s="81"/>
      <c r="E41" s="81"/>
      <c r="F41" s="81">
        <v>2200</v>
      </c>
      <c r="G41" s="81"/>
      <c r="H41" s="81"/>
      <c r="I41" s="81"/>
      <c r="J41" s="81"/>
      <c r="K41" s="81">
        <v>1800</v>
      </c>
      <c r="L41" s="81"/>
      <c r="M41" s="81"/>
      <c r="N41" s="81"/>
      <c r="O41" s="81"/>
      <c r="P41" s="82">
        <f t="shared" si="7"/>
        <v>4000</v>
      </c>
    </row>
    <row r="42" spans="1:16" ht="19.5" x14ac:dyDescent="0.3">
      <c r="A42" s="94" t="s">
        <v>66</v>
      </c>
      <c r="B42" s="95"/>
      <c r="C42" s="48"/>
      <c r="D42" s="81"/>
      <c r="E42" s="81"/>
      <c r="F42" s="81">
        <v>27500</v>
      </c>
      <c r="G42" s="81"/>
      <c r="H42" s="81"/>
      <c r="I42" s="81">
        <v>27500</v>
      </c>
      <c r="J42" s="81"/>
      <c r="K42" s="81"/>
      <c r="L42" s="81">
        <v>27500</v>
      </c>
      <c r="M42" s="81"/>
      <c r="N42" s="81"/>
      <c r="O42" s="81">
        <v>27500</v>
      </c>
      <c r="P42" s="82">
        <f t="shared" si="7"/>
        <v>110000</v>
      </c>
    </row>
    <row r="43" spans="1:16" ht="19.5" x14ac:dyDescent="0.3">
      <c r="A43" s="96" t="s">
        <v>67</v>
      </c>
      <c r="B43" s="97"/>
      <c r="C43" s="48"/>
      <c r="D43" s="81"/>
      <c r="E43" s="81"/>
      <c r="F43" s="81">
        <v>150</v>
      </c>
      <c r="G43" s="81"/>
      <c r="H43" s="81"/>
      <c r="I43" s="81">
        <v>150</v>
      </c>
      <c r="J43" s="81"/>
      <c r="K43" s="81"/>
      <c r="L43" s="81">
        <v>150</v>
      </c>
      <c r="M43" s="81"/>
      <c r="N43" s="81"/>
      <c r="O43" s="81">
        <v>50</v>
      </c>
      <c r="P43" s="82">
        <f>SUM(D43:O43)</f>
        <v>500</v>
      </c>
    </row>
    <row r="44" spans="1:16" ht="19.5" x14ac:dyDescent="0.3">
      <c r="A44" s="94" t="s">
        <v>68</v>
      </c>
      <c r="B44" s="95"/>
      <c r="C44" s="48"/>
      <c r="D44" s="81">
        <v>1000</v>
      </c>
      <c r="E44" s="81"/>
      <c r="F44" s="81"/>
      <c r="G44" s="84"/>
      <c r="H44" s="81">
        <v>1000</v>
      </c>
      <c r="I44" s="81"/>
      <c r="J44" s="81"/>
      <c r="K44" s="81"/>
      <c r="L44" s="81"/>
      <c r="M44" s="81"/>
      <c r="N44" s="81">
        <v>1000</v>
      </c>
      <c r="O44" s="81"/>
      <c r="P44" s="82">
        <f t="shared" si="7"/>
        <v>3000</v>
      </c>
    </row>
    <row r="45" spans="1:16" ht="19.5" x14ac:dyDescent="0.3">
      <c r="A45" s="91" t="s">
        <v>69</v>
      </c>
      <c r="B45" s="98"/>
      <c r="C45" s="46"/>
      <c r="D45" s="83">
        <f t="shared" ref="D45:O45" si="8">SUM(D40:D43)</f>
        <v>2000</v>
      </c>
      <c r="E45" s="83">
        <f t="shared" si="8"/>
        <v>0</v>
      </c>
      <c r="F45" s="83">
        <f t="shared" si="8"/>
        <v>29850</v>
      </c>
      <c r="G45" s="83">
        <f t="shared" si="8"/>
        <v>0</v>
      </c>
      <c r="H45" s="83">
        <f t="shared" si="8"/>
        <v>2000</v>
      </c>
      <c r="I45" s="83">
        <f t="shared" si="8"/>
        <v>27650</v>
      </c>
      <c r="J45" s="83">
        <f t="shared" si="8"/>
        <v>0</v>
      </c>
      <c r="K45" s="83">
        <f t="shared" si="8"/>
        <v>1800</v>
      </c>
      <c r="L45" s="83">
        <f t="shared" si="8"/>
        <v>29650</v>
      </c>
      <c r="M45" s="83">
        <f t="shared" si="8"/>
        <v>0</v>
      </c>
      <c r="N45" s="83">
        <f t="shared" si="8"/>
        <v>0</v>
      </c>
      <c r="O45" s="83">
        <f t="shared" si="8"/>
        <v>27550</v>
      </c>
      <c r="P45" s="83">
        <f>SUM(P39:P43)</f>
        <v>134500</v>
      </c>
    </row>
    <row r="46" spans="1:16" ht="19.5" x14ac:dyDescent="0.3">
      <c r="A46" s="90"/>
      <c r="B46" s="91"/>
      <c r="C46" s="46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1:16" ht="14.5" thickBot="1" x14ac:dyDescent="0.35">
      <c r="A47" s="92" t="s">
        <v>70</v>
      </c>
      <c r="B47" s="93"/>
      <c r="C47" s="52"/>
      <c r="D47" s="53">
        <f t="shared" ref="D47:P47" si="9">D23+D28+D38+D45+D46</f>
        <v>76788</v>
      </c>
      <c r="E47" s="53">
        <f t="shared" si="9"/>
        <v>49788</v>
      </c>
      <c r="F47" s="53">
        <f t="shared" si="9"/>
        <v>172638</v>
      </c>
      <c r="G47" s="53">
        <f t="shared" si="9"/>
        <v>70288</v>
      </c>
      <c r="H47" s="53">
        <f t="shared" si="9"/>
        <v>46788</v>
      </c>
      <c r="I47" s="53">
        <f t="shared" si="9"/>
        <v>70438</v>
      </c>
      <c r="J47" s="53">
        <f t="shared" si="9"/>
        <v>250288</v>
      </c>
      <c r="K47" s="53">
        <f t="shared" si="9"/>
        <v>44588</v>
      </c>
      <c r="L47" s="53">
        <f t="shared" si="9"/>
        <v>109938</v>
      </c>
      <c r="M47" s="53">
        <f t="shared" si="9"/>
        <v>275668</v>
      </c>
      <c r="N47" s="53">
        <f t="shared" si="9"/>
        <v>42788</v>
      </c>
      <c r="O47" s="53">
        <f t="shared" si="9"/>
        <v>106838</v>
      </c>
      <c r="P47" s="53">
        <f>P16+P23+P28+P38+P45</f>
        <v>2034576</v>
      </c>
    </row>
    <row r="48" spans="1:16" ht="14.5" thickTop="1" x14ac:dyDescent="0.3"/>
  </sheetData>
  <mergeCells count="44">
    <mergeCell ref="A18:B18"/>
    <mergeCell ref="B1:Q1"/>
    <mergeCell ref="A3:B5"/>
    <mergeCell ref="C3:C5"/>
    <mergeCell ref="D3:P3"/>
    <mergeCell ref="P4:P5"/>
    <mergeCell ref="A6:B6"/>
    <mergeCell ref="A7:B7"/>
    <mergeCell ref="A8:B8"/>
    <mergeCell ref="A12:B12"/>
    <mergeCell ref="A16:B16"/>
    <mergeCell ref="A17:B17"/>
    <mergeCell ref="A11:B11"/>
    <mergeCell ref="A9:B9"/>
    <mergeCell ref="A13:B13"/>
    <mergeCell ref="A10:B10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6:B46"/>
    <mergeCell ref="A47:B47"/>
    <mergeCell ref="A42:B42"/>
    <mergeCell ref="A43:B43"/>
    <mergeCell ref="A44:B44"/>
    <mergeCell ref="A45:B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F269-3A3C-446C-8A85-E6EB47CBEAC0}">
  <dimension ref="A1:T20"/>
  <sheetViews>
    <sheetView rightToLeft="1" workbookViewId="0">
      <selection activeCell="G21" sqref="G21"/>
    </sheetView>
  </sheetViews>
  <sheetFormatPr defaultRowHeight="14" x14ac:dyDescent="0.3"/>
  <cols>
    <col min="1" max="1" width="6.75" customWidth="1"/>
    <col min="3" max="3" width="11" customWidth="1"/>
    <col min="4" max="4" width="12.4140625" customWidth="1"/>
    <col min="5" max="5" width="9.58203125" customWidth="1"/>
    <col min="8" max="8" width="17.1640625" customWidth="1"/>
  </cols>
  <sheetData>
    <row r="1" spans="1:20" x14ac:dyDescent="0.3">
      <c r="A1" s="39"/>
      <c r="B1" s="129" t="s">
        <v>84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39"/>
      <c r="S1" s="39"/>
      <c r="T1" s="39"/>
    </row>
    <row r="2" spans="1:20" ht="14.5" thickBot="1" x14ac:dyDescent="0.35">
      <c r="A2" s="39"/>
      <c r="B2" s="39"/>
      <c r="C2" s="39"/>
      <c r="D2" s="39"/>
      <c r="E2" s="39"/>
      <c r="F2" s="39"/>
      <c r="G2" s="54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x14ac:dyDescent="0.3">
      <c r="A3" s="130" t="s">
        <v>85</v>
      </c>
      <c r="B3" s="132" t="s">
        <v>86</v>
      </c>
      <c r="C3" s="132" t="s">
        <v>87</v>
      </c>
      <c r="D3" s="132" t="s">
        <v>88</v>
      </c>
      <c r="E3" s="132" t="s">
        <v>89</v>
      </c>
      <c r="F3" s="132" t="s">
        <v>90</v>
      </c>
      <c r="G3" s="132" t="s">
        <v>91</v>
      </c>
      <c r="H3" s="132" t="s">
        <v>92</v>
      </c>
      <c r="I3" s="134" t="s">
        <v>93</v>
      </c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0" ht="14.5" thickBot="1" x14ac:dyDescent="0.35">
      <c r="A4" s="131"/>
      <c r="B4" s="133"/>
      <c r="C4" s="133"/>
      <c r="D4" s="133"/>
      <c r="E4" s="133"/>
      <c r="F4" s="133"/>
      <c r="G4" s="133"/>
      <c r="H4" s="133"/>
      <c r="I4" s="55">
        <v>1</v>
      </c>
      <c r="J4" s="56">
        <v>2</v>
      </c>
      <c r="K4" s="56">
        <v>3</v>
      </c>
      <c r="L4" s="56">
        <v>4</v>
      </c>
      <c r="M4" s="57">
        <v>5</v>
      </c>
      <c r="N4" s="57">
        <v>6</v>
      </c>
      <c r="O4" s="57">
        <v>7</v>
      </c>
      <c r="P4" s="57">
        <v>8</v>
      </c>
      <c r="Q4" s="58">
        <v>9</v>
      </c>
      <c r="R4" s="58">
        <v>10</v>
      </c>
      <c r="S4" s="58">
        <v>11</v>
      </c>
      <c r="T4" s="59">
        <v>12</v>
      </c>
    </row>
    <row r="5" spans="1:20" ht="15" thickTop="1" thickBot="1" x14ac:dyDescent="0.35">
      <c r="A5" s="60">
        <v>1</v>
      </c>
      <c r="B5" s="61"/>
      <c r="C5" s="61" t="s">
        <v>94</v>
      </c>
      <c r="D5" s="61" t="s">
        <v>95</v>
      </c>
      <c r="E5" s="61">
        <v>8</v>
      </c>
      <c r="F5" s="61">
        <v>1000</v>
      </c>
      <c r="G5" s="62">
        <f t="shared" ref="G5:G19" si="0">E5*F5</f>
        <v>8000</v>
      </c>
      <c r="H5" s="61" t="s">
        <v>96</v>
      </c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</row>
    <row r="6" spans="1:20" ht="15" thickTop="1" thickBot="1" x14ac:dyDescent="0.35">
      <c r="A6" s="60">
        <v>2</v>
      </c>
      <c r="B6" s="67"/>
      <c r="C6" s="67" t="s">
        <v>97</v>
      </c>
      <c r="D6" s="67" t="s">
        <v>95</v>
      </c>
      <c r="E6" s="67">
        <v>6</v>
      </c>
      <c r="F6" s="67">
        <v>7000</v>
      </c>
      <c r="G6" s="68">
        <f>E6*F6</f>
        <v>42000</v>
      </c>
      <c r="H6" s="67" t="s">
        <v>98</v>
      </c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29" thickTop="1" thickBot="1" x14ac:dyDescent="0.35">
      <c r="A7" s="60">
        <v>3</v>
      </c>
      <c r="B7" s="67"/>
      <c r="C7" s="67" t="s">
        <v>99</v>
      </c>
      <c r="D7" s="67" t="s">
        <v>95</v>
      </c>
      <c r="E7" s="67">
        <v>1</v>
      </c>
      <c r="F7" s="67">
        <v>1000</v>
      </c>
      <c r="G7" s="68">
        <f>E7*F7</f>
        <v>1000</v>
      </c>
      <c r="H7" s="77" t="s">
        <v>100</v>
      </c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1"/>
    </row>
    <row r="8" spans="1:20" ht="29" thickTop="1" thickBot="1" x14ac:dyDescent="0.35">
      <c r="A8" s="60">
        <v>4</v>
      </c>
      <c r="B8" s="67"/>
      <c r="C8" s="79" t="s">
        <v>101</v>
      </c>
      <c r="D8" s="78" t="s">
        <v>115</v>
      </c>
      <c r="E8" s="78">
        <v>1</v>
      </c>
      <c r="F8" s="78">
        <v>1500000</v>
      </c>
      <c r="G8">
        <v>1500000</v>
      </c>
      <c r="H8" s="78" t="s">
        <v>102</v>
      </c>
      <c r="I8" s="69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</row>
    <row r="9" spans="1:20" ht="15" thickTop="1" thickBot="1" x14ac:dyDescent="0.35">
      <c r="A9" s="60">
        <v>5</v>
      </c>
      <c r="B9" s="67"/>
      <c r="C9" s="79" t="s">
        <v>114</v>
      </c>
      <c r="D9" s="78" t="s">
        <v>115</v>
      </c>
      <c r="E9" s="78">
        <v>6</v>
      </c>
      <c r="F9" s="78">
        <v>600</v>
      </c>
      <c r="G9">
        <f>E9*F9</f>
        <v>3600</v>
      </c>
      <c r="H9" s="78" t="s">
        <v>102</v>
      </c>
      <c r="I9" s="69"/>
      <c r="J9" s="70"/>
      <c r="K9" s="70"/>
      <c r="L9" s="70"/>
      <c r="M9" s="70"/>
      <c r="N9" s="70"/>
      <c r="O9" s="70"/>
      <c r="P9" s="70"/>
      <c r="Q9" s="70"/>
      <c r="R9" s="70"/>
      <c r="S9" s="70"/>
      <c r="T9" s="71"/>
    </row>
    <row r="10" spans="1:20" ht="29" thickTop="1" thickBot="1" x14ac:dyDescent="0.35">
      <c r="A10" s="60">
        <v>6</v>
      </c>
      <c r="B10" s="67"/>
      <c r="C10" s="67" t="s">
        <v>103</v>
      </c>
      <c r="D10" s="67" t="s">
        <v>95</v>
      </c>
      <c r="E10" s="67">
        <v>2</v>
      </c>
      <c r="F10" s="67">
        <v>125000</v>
      </c>
      <c r="G10">
        <f>E10*F10</f>
        <v>250000</v>
      </c>
      <c r="H10" s="77" t="s">
        <v>104</v>
      </c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ht="15" thickTop="1" thickBot="1" x14ac:dyDescent="0.35">
      <c r="A11" s="60">
        <v>7</v>
      </c>
      <c r="B11" s="67"/>
      <c r="C11" s="67" t="s">
        <v>105</v>
      </c>
      <c r="D11" s="67" t="s">
        <v>95</v>
      </c>
      <c r="E11" s="67">
        <v>3</v>
      </c>
      <c r="F11" s="67">
        <v>900</v>
      </c>
      <c r="G11" s="68">
        <f t="shared" si="0"/>
        <v>2700</v>
      </c>
      <c r="H11" s="67" t="s">
        <v>106</v>
      </c>
      <c r="I11" s="69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0" ht="29" thickTop="1" thickBot="1" x14ac:dyDescent="0.35">
      <c r="A12" s="60">
        <v>8</v>
      </c>
      <c r="B12" s="67"/>
      <c r="C12" s="77" t="s">
        <v>107</v>
      </c>
      <c r="D12" s="67" t="s">
        <v>95</v>
      </c>
      <c r="E12" s="67">
        <v>1</v>
      </c>
      <c r="F12" s="67">
        <v>1500</v>
      </c>
      <c r="G12" s="68">
        <f t="shared" si="0"/>
        <v>1500</v>
      </c>
      <c r="H12" s="77" t="s">
        <v>109</v>
      </c>
      <c r="I12" s="69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</row>
    <row r="13" spans="1:20" ht="15" thickTop="1" thickBot="1" x14ac:dyDescent="0.35">
      <c r="A13" s="60">
        <v>9</v>
      </c>
      <c r="B13" s="67"/>
      <c r="C13" s="67" t="s">
        <v>108</v>
      </c>
      <c r="D13" s="67" t="s">
        <v>95</v>
      </c>
      <c r="E13" s="67">
        <v>1</v>
      </c>
      <c r="F13" s="67">
        <v>700</v>
      </c>
      <c r="G13" s="68">
        <f t="shared" si="0"/>
        <v>700</v>
      </c>
      <c r="H13" s="67" t="s">
        <v>110</v>
      </c>
      <c r="I13" s="69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</row>
    <row r="14" spans="1:20" ht="14.5" thickTop="1" x14ac:dyDescent="0.3">
      <c r="A14" s="60">
        <v>10</v>
      </c>
      <c r="B14" s="67"/>
      <c r="C14" s="67" t="s">
        <v>111</v>
      </c>
      <c r="D14" s="67" t="s">
        <v>113</v>
      </c>
      <c r="E14" s="67">
        <v>20</v>
      </c>
      <c r="F14" s="67">
        <v>1200</v>
      </c>
      <c r="G14" s="68">
        <f t="shared" si="0"/>
        <v>24000</v>
      </c>
      <c r="H14" s="67" t="s">
        <v>112</v>
      </c>
      <c r="I14" s="69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</row>
    <row r="15" spans="1:20" x14ac:dyDescent="0.3">
      <c r="A15" s="66">
        <v>11</v>
      </c>
      <c r="B15" s="67"/>
      <c r="C15" s="67" t="s">
        <v>119</v>
      </c>
      <c r="D15" s="67" t="s">
        <v>95</v>
      </c>
      <c r="E15" s="67">
        <v>1</v>
      </c>
      <c r="F15" s="67">
        <v>1500</v>
      </c>
      <c r="G15" s="68">
        <f t="shared" si="0"/>
        <v>1500</v>
      </c>
      <c r="H15" s="67" t="s">
        <v>120</v>
      </c>
      <c r="I15" s="69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</row>
    <row r="16" spans="1:20" x14ac:dyDescent="0.3">
      <c r="A16" s="66"/>
      <c r="B16" s="67"/>
      <c r="C16" s="67"/>
      <c r="D16" s="67"/>
      <c r="E16" s="67"/>
      <c r="F16" s="67"/>
      <c r="G16" s="68">
        <f t="shared" si="0"/>
        <v>0</v>
      </c>
      <c r="H16" s="67"/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1"/>
    </row>
    <row r="17" spans="1:20" x14ac:dyDescent="0.3">
      <c r="A17" s="66"/>
      <c r="B17" s="67"/>
      <c r="C17" s="67"/>
      <c r="D17" s="67"/>
      <c r="E17" s="67"/>
      <c r="F17" s="67"/>
      <c r="G17" s="68">
        <f t="shared" si="0"/>
        <v>0</v>
      </c>
      <c r="H17" s="67"/>
      <c r="I17" s="69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1"/>
    </row>
    <row r="18" spans="1:20" x14ac:dyDescent="0.3">
      <c r="A18" s="66"/>
      <c r="B18" s="67"/>
      <c r="C18" s="67"/>
      <c r="D18" s="67"/>
      <c r="E18" s="67"/>
      <c r="F18" s="67"/>
      <c r="G18" s="68">
        <f t="shared" si="0"/>
        <v>0</v>
      </c>
      <c r="H18" s="67"/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1"/>
    </row>
    <row r="19" spans="1:20" x14ac:dyDescent="0.3">
      <c r="A19" s="66"/>
      <c r="B19" s="67"/>
      <c r="C19" s="67"/>
      <c r="D19" s="67"/>
      <c r="E19" s="67"/>
      <c r="F19" s="67"/>
      <c r="G19" s="68">
        <f t="shared" si="0"/>
        <v>0</v>
      </c>
      <c r="H19" s="67"/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1"/>
    </row>
    <row r="20" spans="1:20" ht="14.5" thickBot="1" x14ac:dyDescent="0.35">
      <c r="A20" s="127" t="s">
        <v>34</v>
      </c>
      <c r="B20" s="128"/>
      <c r="C20" s="128"/>
      <c r="D20" s="128"/>
      <c r="E20" s="128"/>
      <c r="F20" s="128"/>
      <c r="G20" s="72">
        <f>SUM(G4:G19)</f>
        <v>1835000</v>
      </c>
      <c r="H20" s="73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6"/>
    </row>
  </sheetData>
  <mergeCells count="11">
    <mergeCell ref="A20:F20"/>
    <mergeCell ref="B1:Q1"/>
    <mergeCell ref="A3:A4"/>
    <mergeCell ref="B3:B4"/>
    <mergeCell ref="C3:C4"/>
    <mergeCell ref="D3:D4"/>
    <mergeCell ref="E3:E4"/>
    <mergeCell ref="F3:F4"/>
    <mergeCell ref="G3:G4"/>
    <mergeCell ref="H3:H4"/>
    <mergeCell ref="I3:T3"/>
  </mergeCells>
  <dataValidations count="1">
    <dataValidation type="list" allowBlank="1" showInputMessage="1" showErrorMessage="1" sqref="B5:B19" xr:uid="{D0BA0A09-6A6D-4205-9754-D73A1A5DD996}">
      <formula1>$K$6:$K$13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موازنة مصاريف البرامج 2026</vt:lpstr>
      <vt:lpstr>موازنة المصروفات 2026</vt:lpstr>
      <vt:lpstr>خطة الأصول و الاستثمار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ندى الوهيب</dc:creator>
  <cp:lastModifiedBy>ندى الوهيب</cp:lastModifiedBy>
  <dcterms:created xsi:type="dcterms:W3CDTF">2025-12-07T06:04:22Z</dcterms:created>
  <dcterms:modified xsi:type="dcterms:W3CDTF">2026-04-12T06:14:07Z</dcterms:modified>
</cp:coreProperties>
</file>